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455" windowWidth="14775" windowHeight="9555" tabRatio="588" activeTab="1"/>
  </bookViews>
  <sheets>
    <sheet name="2.1 Инф" sheetId="4" r:id="rId1"/>
    <sheet name="2.2 Исп" sheetId="5" r:id="rId2"/>
    <sheet name="2.3 Обр.св" sheetId="6" r:id="rId3"/>
    <sheet name="3.1" sheetId="8" r:id="rId4"/>
    <sheet name="3.2" sheetId="11" r:id="rId5"/>
    <sheet name="3.3" sheetId="12" r:id="rId6"/>
  </sheets>
  <definedNames>
    <definedName name="_xlnm.Print_Titles" localSheetId="0">'2.1 Инф'!$7:$11</definedName>
    <definedName name="_xlnm.Print_Titles" localSheetId="1">'2.2 Исп'!$4:$8</definedName>
    <definedName name="_xlnm.Print_Titles" localSheetId="2">'2.3 Обр.св'!$5:$9</definedName>
  </definedNames>
  <calcPr calcId="145621"/>
</workbook>
</file>

<file path=xl/calcChain.xml><?xml version="1.0" encoding="utf-8"?>
<calcChain xmlns="http://schemas.openxmlformats.org/spreadsheetml/2006/main">
  <c r="C11" i="12" l="1"/>
  <c r="C10" i="12"/>
  <c r="F87" i="5" l="1"/>
  <c r="F62" i="5"/>
  <c r="B15" i="4" l="1"/>
  <c r="D15" i="5" l="1"/>
  <c r="D36" i="5" l="1"/>
  <c r="D68" i="5"/>
  <c r="D69" i="5"/>
  <c r="D70" i="5"/>
  <c r="D71" i="5"/>
  <c r="D72" i="5"/>
  <c r="D73" i="5"/>
  <c r="D74" i="5"/>
  <c r="D75" i="5"/>
  <c r="D29" i="5"/>
  <c r="F84" i="6" l="1"/>
  <c r="D79" i="6"/>
  <c r="F79" i="6" s="1"/>
  <c r="D20" i="4" l="1"/>
  <c r="D15" i="4"/>
  <c r="F15" i="4" l="1"/>
  <c r="F13" i="4" s="1"/>
  <c r="F15" i="5" l="1"/>
  <c r="F10" i="5" s="1"/>
  <c r="F101" i="5" s="1"/>
  <c r="F24" i="4" l="1"/>
  <c r="F25" i="4"/>
  <c r="F26" i="4"/>
  <c r="F16" i="4"/>
  <c r="F34" i="4"/>
  <c r="F35" i="4"/>
  <c r="F27" i="4"/>
  <c r="F28" i="4"/>
  <c r="F30" i="4"/>
  <c r="F29" i="4" s="1"/>
  <c r="F23" i="5"/>
  <c r="F37" i="5"/>
  <c r="F54" i="5"/>
  <c r="F48" i="5" s="1"/>
  <c r="F68" i="5"/>
  <c r="F76" i="5"/>
  <c r="F11" i="6"/>
  <c r="F24" i="6"/>
  <c r="F31" i="6"/>
  <c r="F50" i="6"/>
  <c r="F59" i="6"/>
  <c r="F68" i="6"/>
  <c r="F75" i="6"/>
  <c r="F100" i="6"/>
  <c r="F121" i="6"/>
  <c r="F118" i="6" s="1"/>
  <c r="F127" i="6"/>
  <c r="D16" i="5"/>
  <c r="F16" i="5" s="1"/>
  <c r="D17" i="5"/>
  <c r="F17" i="5" s="1"/>
  <c r="D18" i="5"/>
  <c r="F18" i="5" s="1"/>
  <c r="D19" i="5"/>
  <c r="F19" i="5" s="1"/>
  <c r="D20" i="5"/>
  <c r="F20" i="5" s="1"/>
  <c r="D21" i="5"/>
  <c r="F21" i="5" s="1"/>
  <c r="D22" i="5"/>
  <c r="F22" i="5" s="1"/>
  <c r="D27" i="5"/>
  <c r="F27" i="5" s="1"/>
  <c r="D28" i="5"/>
  <c r="F28" i="5" s="1"/>
  <c r="D91" i="5"/>
  <c r="D90" i="5" s="1"/>
  <c r="D92" i="6"/>
  <c r="D90" i="6" s="1"/>
  <c r="D103" i="6"/>
  <c r="D102" i="6" s="1"/>
  <c r="D122" i="6"/>
  <c r="F122" i="6" s="1"/>
  <c r="F119" i="6" s="1"/>
  <c r="D137" i="6"/>
  <c r="F137" i="6" s="1"/>
  <c r="D136" i="6"/>
  <c r="F136" i="6" s="1"/>
  <c r="D135" i="6"/>
  <c r="F135" i="6" s="1"/>
  <c r="D134" i="6"/>
  <c r="F134" i="6" s="1"/>
  <c r="D133" i="6"/>
  <c r="F133" i="6" s="1"/>
  <c r="D132" i="6"/>
  <c r="F132" i="6" s="1"/>
  <c r="D131" i="6"/>
  <c r="F131" i="6" s="1"/>
  <c r="D130" i="6"/>
  <c r="F130" i="6" s="1"/>
  <c r="D129" i="6"/>
  <c r="F129" i="6" s="1"/>
  <c r="D128" i="6"/>
  <c r="F128" i="6" s="1"/>
  <c r="D126" i="6"/>
  <c r="F126" i="6" s="1"/>
  <c r="D125" i="6"/>
  <c r="F125" i="6" s="1"/>
  <c r="D124" i="6"/>
  <c r="F124" i="6" s="1"/>
  <c r="D123" i="6"/>
  <c r="F123" i="6" s="1"/>
  <c r="D110" i="6"/>
  <c r="D109" i="6"/>
  <c r="D108" i="6"/>
  <c r="D107" i="6"/>
  <c r="D106" i="6"/>
  <c r="D105" i="6"/>
  <c r="D98" i="6"/>
  <c r="D97" i="6"/>
  <c r="D95" i="6"/>
  <c r="D94" i="6"/>
  <c r="D83" i="6"/>
  <c r="F83" i="6" s="1"/>
  <c r="D82" i="6"/>
  <c r="F82" i="6" s="1"/>
  <c r="D81" i="6"/>
  <c r="F81" i="6" s="1"/>
  <c r="D80" i="6"/>
  <c r="F80" i="6" s="1"/>
  <c r="D73" i="6"/>
  <c r="F73" i="6" s="1"/>
  <c r="D72" i="6"/>
  <c r="F72" i="6" s="1"/>
  <c r="D71" i="6"/>
  <c r="F71" i="6" s="1"/>
  <c r="D70" i="6"/>
  <c r="F70" i="6" s="1"/>
  <c r="D69" i="6"/>
  <c r="F69" i="6" s="1"/>
  <c r="D67" i="6"/>
  <c r="F67" i="6" s="1"/>
  <c r="D66" i="6"/>
  <c r="F66" i="6"/>
  <c r="D65" i="6"/>
  <c r="F65" i="6" s="1"/>
  <c r="D64" i="6"/>
  <c r="F64" i="6" s="1"/>
  <c r="D63" i="6"/>
  <c r="F63" i="6" s="1"/>
  <c r="D62" i="6"/>
  <c r="F62" i="6" s="1"/>
  <c r="D61" i="6"/>
  <c r="F61" i="6" s="1"/>
  <c r="D60" i="6"/>
  <c r="F60" i="6" s="1"/>
  <c r="D58" i="6"/>
  <c r="F58" i="6" s="1"/>
  <c r="D57" i="6"/>
  <c r="F57" i="6" s="1"/>
  <c r="D56" i="6"/>
  <c r="F56" i="6" s="1"/>
  <c r="D55" i="6"/>
  <c r="F55" i="6" s="1"/>
  <c r="D54" i="6"/>
  <c r="F54" i="6" s="1"/>
  <c r="D53" i="6"/>
  <c r="F53" i="6" s="1"/>
  <c r="D52" i="6"/>
  <c r="F52" i="6" s="1"/>
  <c r="D51" i="6"/>
  <c r="F51" i="6" s="1"/>
  <c r="D49" i="6"/>
  <c r="F49" i="6" s="1"/>
  <c r="D48" i="6"/>
  <c r="F48" i="6"/>
  <c r="D47" i="6"/>
  <c r="F47" i="6" s="1"/>
  <c r="D46" i="6"/>
  <c r="F46" i="6" s="1"/>
  <c r="D45" i="6"/>
  <c r="F45" i="6" s="1"/>
  <c r="D44" i="6"/>
  <c r="F44" i="6" s="1"/>
  <c r="D43" i="6"/>
  <c r="F43" i="6" s="1"/>
  <c r="D42" i="6"/>
  <c r="F42" i="6" s="1"/>
  <c r="D41" i="6"/>
  <c r="F41" i="6" s="1"/>
  <c r="D40" i="6"/>
  <c r="F40" i="6" s="1"/>
  <c r="D38" i="6"/>
  <c r="F38" i="6" s="1"/>
  <c r="D37" i="6"/>
  <c r="F37" i="6" s="1"/>
  <c r="D36" i="6"/>
  <c r="F36" i="6" s="1"/>
  <c r="D35" i="6"/>
  <c r="F35" i="6" s="1"/>
  <c r="D34" i="6"/>
  <c r="F34" i="6" s="1"/>
  <c r="D33" i="6"/>
  <c r="F33" i="6" s="1"/>
  <c r="D32" i="6"/>
  <c r="F32" i="6" s="1"/>
  <c r="D30" i="6"/>
  <c r="F30" i="6"/>
  <c r="D29" i="6"/>
  <c r="F29" i="6" s="1"/>
  <c r="D28" i="6"/>
  <c r="F28" i="6" s="1"/>
  <c r="D27" i="6"/>
  <c r="F27" i="6" s="1"/>
  <c r="D26" i="6"/>
  <c r="F26" i="6" s="1"/>
  <c r="D25" i="6"/>
  <c r="F25" i="6" s="1"/>
  <c r="D18" i="6"/>
  <c r="F18" i="6" s="1"/>
  <c r="D17" i="6"/>
  <c r="F17" i="6" s="1"/>
  <c r="D16" i="6"/>
  <c r="F16" i="6" s="1"/>
  <c r="D15" i="6"/>
  <c r="F15" i="6" s="1"/>
  <c r="D14" i="6"/>
  <c r="F14" i="6" s="1"/>
  <c r="D13" i="6"/>
  <c r="F13" i="6" s="1"/>
  <c r="D12" i="6"/>
  <c r="F12" i="6" s="1"/>
  <c r="D99" i="5"/>
  <c r="F99" i="5" s="1"/>
  <c r="D98" i="5"/>
  <c r="F98" i="5" s="1"/>
  <c r="D97" i="5"/>
  <c r="F97" i="5" s="1"/>
  <c r="D96" i="5"/>
  <c r="F96" i="5" s="1"/>
  <c r="D95" i="5"/>
  <c r="F95" i="5" s="1"/>
  <c r="D94" i="5"/>
  <c r="F94" i="5" s="1"/>
  <c r="D93" i="5"/>
  <c r="F93" i="5" s="1"/>
  <c r="F92" i="5"/>
  <c r="F91" i="5"/>
  <c r="D85" i="5"/>
  <c r="F85" i="5" s="1"/>
  <c r="D84" i="5"/>
  <c r="F84" i="5" s="1"/>
  <c r="D83" i="5"/>
  <c r="F83" i="5" s="1"/>
  <c r="D82" i="5"/>
  <c r="F82" i="5" s="1"/>
  <c r="D81" i="5"/>
  <c r="F81" i="5" s="1"/>
  <c r="D80" i="5"/>
  <c r="F80" i="5" s="1"/>
  <c r="D79" i="5"/>
  <c r="F79" i="5" s="1"/>
  <c r="D78" i="5"/>
  <c r="F78" i="5" s="1"/>
  <c r="D77" i="5"/>
  <c r="F77" i="5" s="1"/>
  <c r="F75" i="5"/>
  <c r="F74" i="5"/>
  <c r="F73" i="5"/>
  <c r="F72" i="5"/>
  <c r="F71" i="5"/>
  <c r="F70" i="5"/>
  <c r="F69" i="5"/>
  <c r="D60" i="5"/>
  <c r="F60" i="5" s="1"/>
  <c r="D59" i="5"/>
  <c r="F59" i="5" s="1"/>
  <c r="D58" i="5"/>
  <c r="F58" i="5" s="1"/>
  <c r="D57" i="5"/>
  <c r="F57" i="5" s="1"/>
  <c r="D56" i="5"/>
  <c r="F56" i="5" s="1"/>
  <c r="D55" i="5"/>
  <c r="F55" i="5" s="1"/>
  <c r="D53" i="5"/>
  <c r="D52" i="5" s="1"/>
  <c r="D51" i="5" s="1"/>
  <c r="D50" i="5" s="1"/>
  <c r="D49" i="5" s="1"/>
  <c r="D46" i="5"/>
  <c r="F46" i="5" s="1"/>
  <c r="D45" i="5"/>
  <c r="F45" i="5"/>
  <c r="D44" i="5"/>
  <c r="F44" i="5" s="1"/>
  <c r="D43" i="5"/>
  <c r="F43" i="5" s="1"/>
  <c r="D42" i="5"/>
  <c r="F42" i="5" s="1"/>
  <c r="D41" i="5"/>
  <c r="F41" i="5" s="1"/>
  <c r="D40" i="5"/>
  <c r="F40" i="5" s="1"/>
  <c r="D39" i="5"/>
  <c r="F39" i="5" s="1"/>
  <c r="D38" i="5"/>
  <c r="F38" i="5" s="1"/>
  <c r="D26" i="5"/>
  <c r="F26" i="5" s="1"/>
  <c r="D25" i="5"/>
  <c r="F25" i="5" s="1"/>
  <c r="D24" i="5"/>
  <c r="F24" i="5" s="1"/>
  <c r="D34" i="5"/>
  <c r="D33" i="5"/>
  <c r="D32" i="5"/>
  <c r="D31" i="5"/>
  <c r="D30" i="5"/>
  <c r="D101" i="6" l="1"/>
  <c r="F101" i="6" s="1"/>
  <c r="F102" i="6"/>
  <c r="F103" i="6"/>
  <c r="F112" i="6"/>
  <c r="F20" i="6"/>
  <c r="F32" i="4"/>
  <c r="F22" i="4"/>
  <c r="D89" i="5"/>
  <c r="F90" i="5"/>
  <c r="F116" i="6"/>
  <c r="F117" i="6"/>
  <c r="F115" i="6" s="1"/>
  <c r="D89" i="6"/>
  <c r="F90" i="6"/>
  <c r="F36" i="4" l="1"/>
  <c r="F114" i="6"/>
  <c r="F139" i="6"/>
  <c r="D88" i="5"/>
  <c r="F88" i="5" s="1"/>
  <c r="F89" i="5"/>
  <c r="F113" i="6"/>
  <c r="F89" i="6"/>
  <c r="D88" i="6"/>
  <c r="D87" i="6" l="1"/>
  <c r="F88" i="6"/>
  <c r="F87" i="6" l="1"/>
  <c r="D86" i="6"/>
  <c r="F86" i="6" l="1"/>
  <c r="D85" i="6"/>
  <c r="F85" i="6" s="1"/>
</calcChain>
</file>

<file path=xl/sharedStrings.xml><?xml version="1.0" encoding="utf-8"?>
<sst xmlns="http://schemas.openxmlformats.org/spreadsheetml/2006/main" count="257" uniqueCount="98">
  <si>
    <t xml:space="preserve">Значение  </t>
  </si>
  <si>
    <t>Зависимость</t>
  </si>
  <si>
    <t xml:space="preserve">-  </t>
  </si>
  <si>
    <t xml:space="preserve">-    </t>
  </si>
  <si>
    <t xml:space="preserve">в том числе, по критериям: </t>
  </si>
  <si>
    <t xml:space="preserve">прямая  </t>
  </si>
  <si>
    <t xml:space="preserve">в том числе:               </t>
  </si>
  <si>
    <t xml:space="preserve">-   </t>
  </si>
  <si>
    <t xml:space="preserve">в том числе по критериям:  </t>
  </si>
  <si>
    <t xml:space="preserve">обратная </t>
  </si>
  <si>
    <t xml:space="preserve">Наименование параметра (критерия), характеризующего индикатор     </t>
  </si>
  <si>
    <t>фактическое (Ф)</t>
  </si>
  <si>
    <t>плановое (П)</t>
  </si>
  <si>
    <t>Оценочный бал</t>
  </si>
  <si>
    <t>Ф / П x 100 %</t>
  </si>
  <si>
    <t xml:space="preserve">1. Возможность личного приема заявителей и потребителей услуг уполномоченными должностными лицами территориальной сетевой организации - всего     </t>
  </si>
  <si>
    <t xml:space="preserve">а) регламенты оказания услуг и рассмотрения обращений заявителей и потребителей услуг, шт.        </t>
  </si>
  <si>
    <t xml:space="preserve">б) наличие положения о деятельности структурного подразделения по работе с заявителями и потребителями услуг (наличие - 1, отсутствие - 0), шт.        </t>
  </si>
  <si>
    <t xml:space="preserve">в) должностные инструкции сотрудников, обслуживающих заявителей и потребителей услуг, шт.    </t>
  </si>
  <si>
    <t xml:space="preserve">г) утвержденные территориальной сетевой организацией в установленном порядке формы отчетности о работе с заявителями и потребителями услуг, шт.            </t>
  </si>
  <si>
    <t xml:space="preserve">2. Наличие телефонной связи для обращений потребителей услуг к уполномоченным должностным лицам территориальной сетевой организации  </t>
  </si>
  <si>
    <t xml:space="preserve">2.1. Наличие единого телефонного номера для приема обращений потребителей услуг (наличие - 1, отсутствие - 0)      </t>
  </si>
  <si>
    <t xml:space="preserve">2.2. Наличие информационно-справочной системы для автоматизации обработки обращений потребителей услуг, поступивших по телефону (наличие - 1, отсутствие - 0)              </t>
  </si>
  <si>
    <t xml:space="preserve">2.3. Наличие системы автоинформирования потребителей услуг по телефону, предназначенной для доведения до них типовой информации (наличие - 1, отсутствие - 0)  </t>
  </si>
  <si>
    <t>3. Наличие в сети Интернет сайта территориальной сетевой организации с возможностью обмена информацией с потребителями услуг посредством электронной почты (наличие - 1, отсутствие - 0)</t>
  </si>
  <si>
    <t>4. Проведение мероприятий по доведению до сведения потребителей услуг необходимой информации, в том числе путем ее размещения в сети Интернет, на бумажных носителях или иными доступными способами (проведение - 1, отсутствие - 0)</t>
  </si>
  <si>
    <t>5. Простота и доступность схемы обжалования потребителями услуг действий должностных лиц территориальной сетевой организации, по критерию</t>
  </si>
  <si>
    <t xml:space="preserve">6. Степень полноты, актуальности и достоверности предоставляемой потребителям услуг информации о деятельности территориальной сетевой организации - всего      </t>
  </si>
  <si>
    <t xml:space="preserve">7. Итого по индикатору информативности     </t>
  </si>
  <si>
    <t xml:space="preserve">Наименование параметра (показателя), характеризующего индикатор   </t>
  </si>
  <si>
    <t>Ф / П x 100%</t>
  </si>
  <si>
    <t>Оценочный балл</t>
  </si>
  <si>
    <t xml:space="preserve">Наименование параметра (показателя), характеризующего индикатор  </t>
  </si>
  <si>
    <t xml:space="preserve">1. Наличие структурного подразделения территориальной сетевой организации по рассмотрению, обработке и принятию мер по обращениям потребителей услуг (наличие - 1, отсутствие - 0) </t>
  </si>
  <si>
    <t xml:space="preserve">2. Степень удовлетворения обращений потребителей услуг  </t>
  </si>
  <si>
    <t xml:space="preserve">3. Оперативность реагирования на обращения потребителей услуг - всего           </t>
  </si>
  <si>
    <t xml:space="preserve">3.2. Взаимодействие территориальной сетевой организации с потребителями услуг с целью получения информации о качестве обслуживания, реализованное посредством:     </t>
  </si>
  <si>
    <t>а) письменных опросов, шт. на 1000 потребителей услуг</t>
  </si>
  <si>
    <t xml:space="preserve">б) электронной связи через сеть Интернет, шт. на 1000 потребителей услуг   </t>
  </si>
  <si>
    <t xml:space="preserve">в) &lt;*&gt; системы автоинформирования, шт. на 1000 потребителей услуг              </t>
  </si>
  <si>
    <t xml:space="preserve">4. Индивидуальность подхода к потребителям услуг льготных категорий, по критерию  </t>
  </si>
  <si>
    <t xml:space="preserve">4.1. Количество обращений потребителей услуг льготных категорий с указанием на неудовлетворительность качества их обслуживания, шт. на 1000 потребителей услуг </t>
  </si>
  <si>
    <t>5. Оперативность возмещения убытков потребителям услуг при несоблюдении территориальной сетевой организацией обязательств, предусмотренных нормативными правовыми актами и договорами</t>
  </si>
  <si>
    <t xml:space="preserve">6. Итого по индикатору результативность обратной связи      </t>
  </si>
  <si>
    <t>№ п/п</t>
  </si>
  <si>
    <t>Наименование</t>
  </si>
  <si>
    <t>Число, шт</t>
  </si>
  <si>
    <t>(наименование электросетевой организации)</t>
  </si>
  <si>
    <t xml:space="preserve">1. Соблюдение сроков по процедурам взаимодействия с потребителями услуг (заявителями) - всего    </t>
  </si>
  <si>
    <t xml:space="preserve">1.2. Среднее время, необходимое для оборудования точки поставки приборами учета с момента подачи заявления потребителем услуг:    </t>
  </si>
  <si>
    <t xml:space="preserve">2. Соблюдение требований нормативных правовых актов Российской Федерации по поддержанию качества электрической энергии, по критерию  </t>
  </si>
  <si>
    <t>3. Наличие взаимодействия с потребителями услуг при выводе оборудования в ремонт и (или) из эксплуатации</t>
  </si>
  <si>
    <t xml:space="preserve">3.1. Наличие (отсутствие) установленной процедуры согласования с потребителями услуг графиков вывода электросетевого оборудования в ремонт и (или) из эксплуатации (наличие - 1, отсутствие - 0) </t>
  </si>
  <si>
    <t xml:space="preserve">4. Соблюдение требований нормативных правовых актов по защите персональных данных потребителей услуг (заявителей), по критерию  </t>
  </si>
  <si>
    <t xml:space="preserve">5. Итого по индикатору исполнительности     </t>
  </si>
  <si>
    <t>Показатель качества исполнения договоров об осуществлении технологического присоединения заявителей к сети (Пнс_ тпр)</t>
  </si>
  <si>
    <t>Число заявок на технологическое присоединение к сети , поданных  в соответствии с требованиями нормативных правовых актов, по которым сетевой организацией в соответствующий расчетный период направлен договор об осуществлении технологического присоединения заявителей к сети, шт. (Nзаяв_ тпр)</t>
  </si>
  <si>
    <t>Число заявок на технологическое присоединение,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технологичнеского присоединения заявителей к сети с  НАРУШЕНИЕМ установленных СРОКОВ его направления , шт. (Nнс заяв_ тпр)</t>
  </si>
  <si>
    <t>Показатель качества рассмотрения заявок на технологическое присоединение к сети (Пзаяв_ тпр)</t>
  </si>
  <si>
    <t xml:space="preserve">Число договоров об осуществлении технологического присоединения 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(Nсд_ тпр) </t>
  </si>
  <si>
    <t xml:space="preserve">Число договоров об осуществлении технологического присоединения  заявителей к сети, исполненных в соответствующем расчетном периоде, по которым имеется подписанный сторонами акт о технологическом прислединении, по которым произошло НАРУШЕНИЕ установленных СРОКОВ  технологического присоединения, шт. (N нс сд_ тпр) </t>
  </si>
  <si>
    <t>Число вступивших в законную силу решений антимонопольного органа и (или) суда об установлении нарушений сетевой организацией требований антимонопольного законодательства РФ в части оказания услуг по технологическому присоединению в соответствующем расчетном периоде,шт. (Nн_ тпр)</t>
  </si>
  <si>
    <t>А.В. Петров</t>
  </si>
  <si>
    <t>Исп.: И.А. Яковлева</t>
  </si>
  <si>
    <t>Показатель соблюдения антимонопольного законодательства при  технологическом присоединении заявителей к электрическим сетям сетевой организации  (Пнпа_тпр)</t>
  </si>
  <si>
    <t>Тел.: 289-27-25 (доб. 241)</t>
  </si>
  <si>
    <r>
      <t>1.1. Количество структурных подразделений по работе с заявителями и потребителями услуг в</t>
    </r>
    <r>
      <rPr>
        <b/>
        <sz val="12"/>
        <rFont val="Times New Roman"/>
        <family val="1"/>
        <charset val="204"/>
      </rPr>
      <t xml:space="preserve"> процентном</t>
    </r>
    <r>
      <rPr>
        <sz val="12"/>
        <rFont val="Times New Roman"/>
        <family val="1"/>
        <charset val="204"/>
      </rPr>
      <t xml:space="preserve"> отношении к общему количеству структурных подразделений                      </t>
    </r>
  </si>
  <si>
    <r>
      <t xml:space="preserve">1.2. Количество утвержденных территориальной сетевой организацией в установленном порядке организационно-распорядительных документов по вопросам работы с заявителями и потребителями услуг - всего, </t>
    </r>
    <r>
      <rPr>
        <b/>
        <sz val="12"/>
        <rFont val="Times New Roman"/>
        <family val="1"/>
        <charset val="204"/>
      </rPr>
      <t>шт.</t>
    </r>
    <r>
      <rPr>
        <sz val="12"/>
        <rFont val="Times New Roman"/>
        <family val="1"/>
        <charset val="204"/>
      </rPr>
      <t xml:space="preserve">                       </t>
    </r>
  </si>
  <si>
    <r>
      <t xml:space="preserve">5.1. Общее количество обращений потребителей услуг о проведении консультаций по порядку обжалования действий (бездействия) территориальной сетевой организации в ходе исполнения своих функций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 </t>
    </r>
  </si>
  <si>
    <r>
      <t xml:space="preserve">6.1. Общее количество обращений потребителей услуг о проведении консультаций по вопросам деятельности территориальной сетевой организации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</t>
    </r>
  </si>
  <si>
    <r>
      <t xml:space="preserve">6.2. Количество обращений потребителей услуг с указанием на отсутствие необходимой информации, которая должна быть раскрыта территориальной сетевой организацией в соответствии с нормативными правовыми актами,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</t>
    </r>
  </si>
  <si>
    <r>
      <t xml:space="preserve">2.1. Общее количество обращений потребителей услуг с указанием на ненадлежащее качество услуг по передаче электрической энергии и обслуживание,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    </t>
    </r>
  </si>
  <si>
    <r>
      <t>2.2. Количество принятых мер по результатам рассмотрения обращений потребителей услуг с указанием на ненадлежащее качество услуг по передаче электрической энергии и обслуживание, в</t>
    </r>
    <r>
      <rPr>
        <b/>
        <sz val="12"/>
        <rFont val="Times New Roman"/>
        <family val="1"/>
        <charset val="204"/>
      </rPr>
      <t xml:space="preserve"> 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</t>
    </r>
  </si>
  <si>
    <r>
      <t xml:space="preserve">2.3. Количество обращений, связанных с неудовлетворенностью принятыми мерами, указанными в п. 2.2 настоящей формы, поступивших от потребителей услуг в течение 30 рабочих дней после завершения мероприятий, указанных в п. 2.2 настоящей формы,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        </t>
    </r>
  </si>
  <si>
    <r>
      <t xml:space="preserve">2.4. Количество обращений потребителей услуг с указанием на ненадлежащее качество услуг, оказываемых территориальной сетевой организацией, поступивших в соответствующий контролирующий орган исполнительной власти,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</t>
    </r>
  </si>
  <si>
    <r>
      <t xml:space="preserve">2.5. Количество отзывов и предложений по вопросам деятельности территориальной сетевой организации, поступивших через обратную связь,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</t>
    </r>
  </si>
  <si>
    <r>
      <t xml:space="preserve">2.6. Количество реализованных изменений в деятельности организации, направленных на повышение качества обслуживания потребителей услуг, </t>
    </r>
    <r>
      <rPr>
        <b/>
        <sz val="12"/>
        <rFont val="Times New Roman"/>
        <family val="1"/>
        <charset val="204"/>
      </rPr>
      <t>шт.</t>
    </r>
    <r>
      <rPr>
        <sz val="12"/>
        <rFont val="Times New Roman"/>
        <family val="1"/>
        <charset val="204"/>
      </rPr>
      <t xml:space="preserve">          </t>
    </r>
  </si>
  <si>
    <r>
      <t>3.1. Средняя продолжительность времени принятия мер по результатам обращения потребителя услуг,</t>
    </r>
    <r>
      <rPr>
        <b/>
        <sz val="12"/>
        <rFont val="Times New Roman"/>
        <family val="1"/>
        <charset val="204"/>
      </rPr>
      <t xml:space="preserve"> дней</t>
    </r>
    <r>
      <rPr>
        <sz val="12"/>
        <rFont val="Times New Roman"/>
        <family val="1"/>
        <charset val="204"/>
      </rPr>
      <t xml:space="preserve">            </t>
    </r>
  </si>
  <si>
    <r>
      <t xml:space="preserve">5.1. Средняя продолжительность времени на принятие территориальной сетевой организацией мер по возмещению потребителю услуг убытков, </t>
    </r>
    <r>
      <rPr>
        <b/>
        <sz val="12"/>
        <rFont val="Times New Roman"/>
        <family val="1"/>
        <charset val="204"/>
      </rPr>
      <t>месяцев</t>
    </r>
    <r>
      <rPr>
        <sz val="12"/>
        <rFont val="Times New Roman"/>
        <family val="1"/>
        <charset val="204"/>
      </rPr>
      <t xml:space="preserve">          </t>
    </r>
  </si>
  <si>
    <r>
      <t xml:space="preserve">5.2. Доля потребителей услуг, получивших возмещение убытков, возникших в результате неисполнения (ненадлежащего исполнения) территориальной сетевой организацией своих обязательств, от числа потребителей, в пользу которых было вынесено судебное решение, или возмещение было произведено во внесудебном порядке, </t>
    </r>
    <r>
      <rPr>
        <b/>
        <sz val="12"/>
        <rFont val="Times New Roman"/>
        <family val="1"/>
        <charset val="204"/>
      </rPr>
      <t xml:space="preserve">% </t>
    </r>
  </si>
  <si>
    <r>
      <t xml:space="preserve">1.1. Среднее время, затраченное территориальной сетевой организацией на направление проекта договора оказания услуг по передаче электрической энергии потребителю услуг (заявителю), </t>
    </r>
    <r>
      <rPr>
        <b/>
        <sz val="12"/>
        <rFont val="Times New Roman"/>
        <family val="1"/>
        <charset val="204"/>
      </rPr>
      <t>дней</t>
    </r>
    <r>
      <rPr>
        <sz val="12"/>
        <rFont val="Times New Roman"/>
        <family val="1"/>
        <charset val="204"/>
      </rPr>
      <t xml:space="preserve">    </t>
    </r>
  </si>
  <si>
    <r>
      <t>а) для физических лиц, включая индивидуальных  предпринимателей, и юридических лиц - субъектов малого и среднего предпринимательства,</t>
    </r>
    <r>
      <rPr>
        <b/>
        <sz val="12"/>
        <rFont val="Times New Roman"/>
        <family val="1"/>
        <charset val="204"/>
      </rPr>
      <t xml:space="preserve"> дней </t>
    </r>
    <r>
      <rPr>
        <sz val="12"/>
        <rFont val="Times New Roman"/>
        <family val="1"/>
        <charset val="204"/>
      </rPr>
      <t xml:space="preserve">    </t>
    </r>
  </si>
  <si>
    <r>
      <t xml:space="preserve">б) для остальных потребителей услуг, </t>
    </r>
    <r>
      <rPr>
        <b/>
        <sz val="12"/>
        <rFont val="Times New Roman"/>
        <family val="1"/>
        <charset val="204"/>
      </rPr>
      <t>дней</t>
    </r>
    <r>
      <rPr>
        <sz val="12"/>
        <rFont val="Times New Roman"/>
        <family val="1"/>
        <charset val="204"/>
      </rPr>
      <t xml:space="preserve">           </t>
    </r>
  </si>
  <si>
    <r>
      <t xml:space="preserve">1.3. Количество случаев отказа от заключения и случаев расторжения потребителем услуг договоров оказания услуг по передаче электрической энергии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заключенных территориальной сетевой организацией договоров с потребителями услуг (заявителями), кроме физических лиц</t>
    </r>
  </si>
  <si>
    <r>
      <t xml:space="preserve">2.1. Количество обращений потребителей услуг с указанием на ненадлежащее качество электрической энергии,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</t>
    </r>
  </si>
  <si>
    <r>
      <t xml:space="preserve">3.2. Количество обращений потребителей услуг с указанием на несогласие введения предлагаемых территориальной сетевой организацией графиков вывода электросетевого оборудования в ремонт и (или) из эксплуатации,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обращений, кроме физических лиц</t>
    </r>
  </si>
  <si>
    <r>
      <t xml:space="preserve">4.1. Количество обращений потребителей услуг (заявителей) с указанием на неправомерность использования персональных данных потребителей услуг (заявителей), в </t>
    </r>
    <r>
      <rPr>
        <b/>
        <sz val="12"/>
        <rFont val="Times New Roman"/>
        <family val="1"/>
        <charset val="204"/>
      </rPr>
      <t>процентах</t>
    </r>
    <r>
      <rPr>
        <sz val="12"/>
        <rFont val="Times New Roman"/>
        <family val="1"/>
        <charset val="204"/>
      </rPr>
      <t xml:space="preserve"> от общего количества поступивших обращений  </t>
    </r>
  </si>
  <si>
    <t xml:space="preserve">АО  "УК "ПЛП" </t>
  </si>
  <si>
    <t>м.п.</t>
  </si>
  <si>
    <t>Общее число заявок на технологическое присоединение к сети, поданных заявителями в соответствующии  с расчетным период, десятки шт. (Nочз_тпр)</t>
  </si>
  <si>
    <t xml:space="preserve">Форма  3.3  - Отчетные данные для расчета значения показателя соблюдения антимонопольного законодательства при технологическом присоединении заявителей к электрическим сетям сетевой организации, в период 2020 года
</t>
  </si>
  <si>
    <t>Первый заместитель</t>
  </si>
  <si>
    <t>Генерального директора</t>
  </si>
  <si>
    <t xml:space="preserve">Форма  3.2  -  Отчетные данные для расчета значения показателя качества исполнения договоров об осуществлении  технологического присоединения заявителей к сети,                                                                    в период  2020 года
</t>
  </si>
  <si>
    <t>Форма 2.1 - Расчет значения индикатора информативности за 2020 год</t>
  </si>
  <si>
    <t xml:space="preserve">          Форма 2.2 - Расчет значения индикатора исполнительности  за 2020 год</t>
  </si>
  <si>
    <t>Форма 2.3 - Расчет значения индикатора  результативности обратной связи за 2020 год</t>
  </si>
  <si>
    <t xml:space="preserve">Форма  3.1  -  Отчетные данные для расчета значения показателя качества рассмотрения заявок на технологическое присоединение к сети в период  2020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</si>
</sst>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10" x14ac:knownFonts="1"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3" fontId="1" fillId="2" borderId="0" xfId="0" applyNumberFormat="1" applyFont="1" applyFill="1" applyAlignment="1">
      <alignment horizontal="left"/>
    </xf>
    <xf numFmtId="0" fontId="3" fillId="0" borderId="0" xfId="0" applyFont="1"/>
    <xf numFmtId="0" fontId="3" fillId="2" borderId="0" xfId="0" applyFont="1" applyFill="1"/>
    <xf numFmtId="9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6" fillId="2" borderId="0" xfId="1" applyFont="1" applyFill="1" applyAlignment="1">
      <alignment horizontal="left"/>
    </xf>
    <xf numFmtId="164" fontId="6" fillId="0" borderId="0" xfId="1" applyFont="1"/>
    <xf numFmtId="164" fontId="6" fillId="2" borderId="0" xfId="1" applyFont="1" applyFill="1"/>
    <xf numFmtId="0" fontId="6" fillId="0" borderId="0" xfId="0" applyFont="1"/>
    <xf numFmtId="0" fontId="6" fillId="2" borderId="0" xfId="0" applyFont="1" applyFill="1"/>
    <xf numFmtId="165" fontId="5" fillId="2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9" fontId="6" fillId="2" borderId="0" xfId="0" applyNumberFormat="1" applyFont="1" applyFill="1"/>
    <xf numFmtId="3" fontId="1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6"/>
  <sheetViews>
    <sheetView topLeftCell="A33" zoomScale="75" workbookViewId="0">
      <selection activeCell="A2" sqref="A2:F42"/>
    </sheetView>
  </sheetViews>
  <sheetFormatPr defaultRowHeight="15.75" x14ac:dyDescent="0.25"/>
  <cols>
    <col min="1" max="1" width="49.28515625" style="11" customWidth="1"/>
    <col min="2" max="2" width="15" style="11" customWidth="1"/>
    <col min="3" max="3" width="14.28515625" style="11" customWidth="1"/>
    <col min="4" max="4" width="17.85546875" style="11" customWidth="1"/>
    <col min="5" max="5" width="14.85546875" style="11" customWidth="1"/>
    <col min="6" max="6" width="14.5703125" style="11" customWidth="1"/>
    <col min="7" max="16384" width="9.140625" style="11"/>
  </cols>
  <sheetData>
    <row r="2" spans="1:6" s="36" customFormat="1" ht="18.75" x14ac:dyDescent="0.3">
      <c r="A2" s="58" t="s">
        <v>94</v>
      </c>
      <c r="B2" s="58"/>
      <c r="C2" s="58"/>
      <c r="D2" s="58"/>
      <c r="E2" s="58"/>
      <c r="F2" s="58"/>
    </row>
    <row r="3" spans="1:6" ht="10.5" customHeight="1" x14ac:dyDescent="0.25">
      <c r="B3" s="12"/>
    </row>
    <row r="4" spans="1:6" s="36" customFormat="1" ht="18.75" x14ac:dyDescent="0.3">
      <c r="A4" s="59" t="s">
        <v>87</v>
      </c>
      <c r="B4" s="59"/>
      <c r="C4" s="59"/>
      <c r="D4" s="59"/>
      <c r="E4" s="59"/>
      <c r="F4" s="59"/>
    </row>
    <row r="5" spans="1:6" ht="15.75" customHeight="1" x14ac:dyDescent="0.25">
      <c r="A5" s="60" t="s">
        <v>47</v>
      </c>
      <c r="B5" s="60"/>
      <c r="C5" s="60"/>
      <c r="D5" s="60"/>
      <c r="E5" s="60"/>
      <c r="F5" s="60"/>
    </row>
    <row r="7" spans="1:6" x14ac:dyDescent="0.25">
      <c r="A7" s="61" t="s">
        <v>10</v>
      </c>
      <c r="B7" s="61" t="s">
        <v>0</v>
      </c>
      <c r="C7" s="61"/>
      <c r="D7" s="61" t="s">
        <v>14</v>
      </c>
      <c r="E7" s="61" t="s">
        <v>1</v>
      </c>
      <c r="F7" s="61" t="s">
        <v>13</v>
      </c>
    </row>
    <row r="8" spans="1:6" x14ac:dyDescent="0.25">
      <c r="A8" s="61"/>
      <c r="B8" s="61"/>
      <c r="C8" s="61"/>
      <c r="D8" s="61"/>
      <c r="E8" s="61"/>
      <c r="F8" s="61"/>
    </row>
    <row r="9" spans="1:6" x14ac:dyDescent="0.25">
      <c r="A9" s="61"/>
      <c r="B9" s="61" t="s">
        <v>11</v>
      </c>
      <c r="C9" s="61" t="s">
        <v>12</v>
      </c>
      <c r="D9" s="61"/>
      <c r="E9" s="61"/>
      <c r="F9" s="61"/>
    </row>
    <row r="10" spans="1:6" x14ac:dyDescent="0.25">
      <c r="A10" s="61"/>
      <c r="B10" s="61"/>
      <c r="C10" s="61"/>
      <c r="D10" s="61"/>
      <c r="E10" s="61"/>
      <c r="F10" s="61"/>
    </row>
    <row r="11" spans="1:6" x14ac:dyDescent="0.25">
      <c r="A11" s="61"/>
      <c r="B11" s="61"/>
      <c r="C11" s="61"/>
      <c r="D11" s="61"/>
      <c r="E11" s="61"/>
      <c r="F11" s="61"/>
    </row>
    <row r="12" spans="1: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</row>
    <row r="13" spans="1:6" ht="88.5" customHeight="1" x14ac:dyDescent="0.25">
      <c r="A13" s="14" t="s">
        <v>15</v>
      </c>
      <c r="B13" s="39" t="s">
        <v>2</v>
      </c>
      <c r="C13" s="40" t="s">
        <v>3</v>
      </c>
      <c r="D13" s="16" t="s">
        <v>2</v>
      </c>
      <c r="E13" s="17" t="s">
        <v>3</v>
      </c>
      <c r="F13" s="17">
        <f>(F15+F16)/2</f>
        <v>2</v>
      </c>
    </row>
    <row r="14" spans="1:6" x14ac:dyDescent="0.25">
      <c r="A14" s="18" t="s">
        <v>4</v>
      </c>
      <c r="B14" s="13"/>
      <c r="C14" s="13"/>
      <c r="D14" s="19"/>
      <c r="E14" s="13"/>
      <c r="F14" s="13"/>
    </row>
    <row r="15" spans="1:6" ht="84.75" customHeight="1" x14ac:dyDescent="0.25">
      <c r="A15" s="18" t="s">
        <v>66</v>
      </c>
      <c r="B15" s="20">
        <f>2/7</f>
        <v>0.2857142857142857</v>
      </c>
      <c r="C15" s="20">
        <v>0.3</v>
      </c>
      <c r="D15" s="21">
        <f>B15/C15</f>
        <v>0.95238095238095233</v>
      </c>
      <c r="E15" s="13" t="s">
        <v>5</v>
      </c>
      <c r="F15" s="22">
        <f>IF(AND(D15&gt;=80%,D15&lt;=120%),2,IF(D15&lt;80%,3,1))</f>
        <v>2</v>
      </c>
    </row>
    <row r="16" spans="1:6" ht="99.75" customHeight="1" x14ac:dyDescent="0.25">
      <c r="A16" s="18" t="s">
        <v>67</v>
      </c>
      <c r="B16" s="23">
        <v>4</v>
      </c>
      <c r="C16" s="23">
        <v>4</v>
      </c>
      <c r="D16" s="21">
        <v>1</v>
      </c>
      <c r="E16" s="13" t="s">
        <v>5</v>
      </c>
      <c r="F16" s="22">
        <f>IF(AND(D16&gt;=80%,D16&lt;=120%),2,IF(D16&lt;80%,3,1))</f>
        <v>2</v>
      </c>
    </row>
    <row r="17" spans="1:6" x14ac:dyDescent="0.25">
      <c r="A17" s="24" t="s">
        <v>6</v>
      </c>
      <c r="B17" s="23"/>
      <c r="C17" s="23"/>
      <c r="D17" s="19"/>
      <c r="E17" s="13"/>
      <c r="F17" s="13"/>
    </row>
    <row r="18" spans="1:6" ht="49.5" customHeight="1" x14ac:dyDescent="0.25">
      <c r="A18" s="18" t="s">
        <v>16</v>
      </c>
      <c r="B18" s="23">
        <v>0</v>
      </c>
      <c r="C18" s="50">
        <v>1</v>
      </c>
      <c r="D18" s="21">
        <v>0</v>
      </c>
      <c r="E18" s="13" t="s">
        <v>3</v>
      </c>
      <c r="F18" s="13" t="s">
        <v>7</v>
      </c>
    </row>
    <row r="19" spans="1:6" ht="66.75" customHeight="1" x14ac:dyDescent="0.25">
      <c r="A19" s="18" t="s">
        <v>17</v>
      </c>
      <c r="B19" s="23">
        <v>0</v>
      </c>
      <c r="C19" s="50">
        <v>1</v>
      </c>
      <c r="D19" s="21">
        <v>0</v>
      </c>
      <c r="E19" s="13" t="s">
        <v>3</v>
      </c>
      <c r="F19" s="13" t="s">
        <v>7</v>
      </c>
    </row>
    <row r="20" spans="1:6" ht="47.25" customHeight="1" x14ac:dyDescent="0.25">
      <c r="A20" s="18" t="s">
        <v>18</v>
      </c>
      <c r="B20" s="23">
        <v>4</v>
      </c>
      <c r="C20" s="23">
        <v>1</v>
      </c>
      <c r="D20" s="21">
        <f>B20/C20</f>
        <v>4</v>
      </c>
      <c r="E20" s="13" t="s">
        <v>3</v>
      </c>
      <c r="F20" s="13" t="s">
        <v>7</v>
      </c>
    </row>
    <row r="21" spans="1:6" ht="65.25" customHeight="1" x14ac:dyDescent="0.25">
      <c r="A21" s="18" t="s">
        <v>19</v>
      </c>
      <c r="B21" s="23">
        <v>0</v>
      </c>
      <c r="C21" s="23">
        <v>1</v>
      </c>
      <c r="D21" s="21">
        <v>0</v>
      </c>
      <c r="E21" s="13" t="s">
        <v>3</v>
      </c>
      <c r="F21" s="13" t="s">
        <v>7</v>
      </c>
    </row>
    <row r="22" spans="1:6" ht="77.25" customHeight="1" x14ac:dyDescent="0.25">
      <c r="A22" s="14" t="s">
        <v>20</v>
      </c>
      <c r="B22" s="25" t="s">
        <v>2</v>
      </c>
      <c r="C22" s="15" t="s">
        <v>3</v>
      </c>
      <c r="D22" s="16" t="s">
        <v>2</v>
      </c>
      <c r="E22" s="17" t="s">
        <v>3</v>
      </c>
      <c r="F22" s="17">
        <f>(F24+F25+F26)/3</f>
        <v>2</v>
      </c>
    </row>
    <row r="23" spans="1:6" x14ac:dyDescent="0.25">
      <c r="A23" s="24" t="s">
        <v>8</v>
      </c>
      <c r="B23" s="23"/>
      <c r="C23" s="23"/>
      <c r="D23" s="19"/>
      <c r="E23" s="13"/>
      <c r="F23" s="13"/>
    </row>
    <row r="24" spans="1:6" ht="63.75" customHeight="1" x14ac:dyDescent="0.25">
      <c r="A24" s="18" t="s">
        <v>21</v>
      </c>
      <c r="B24" s="23">
        <v>1</v>
      </c>
      <c r="C24" s="23">
        <v>1</v>
      </c>
      <c r="D24" s="21">
        <v>1</v>
      </c>
      <c r="E24" s="13" t="s">
        <v>5</v>
      </c>
      <c r="F24" s="26">
        <f>IF(AND(D24&gt;=80%,D24&lt;=120%),2,IF(D24&lt;80%,3,1))</f>
        <v>2</v>
      </c>
    </row>
    <row r="25" spans="1:6" ht="96" customHeight="1" x14ac:dyDescent="0.25">
      <c r="A25" s="18" t="s">
        <v>22</v>
      </c>
      <c r="B25" s="23">
        <v>0</v>
      </c>
      <c r="C25" s="23">
        <v>0</v>
      </c>
      <c r="D25" s="21">
        <v>1</v>
      </c>
      <c r="E25" s="13" t="s">
        <v>5</v>
      </c>
      <c r="F25" s="26">
        <f>IF(AND(D25&gt;=80%,D25&lt;=120%),2,IF(D25&lt;80%,3,1))</f>
        <v>2</v>
      </c>
    </row>
    <row r="26" spans="1:6" ht="88.5" customHeight="1" x14ac:dyDescent="0.25">
      <c r="A26" s="18" t="s">
        <v>23</v>
      </c>
      <c r="B26" s="23">
        <v>0</v>
      </c>
      <c r="C26" s="23">
        <v>0</v>
      </c>
      <c r="D26" s="21">
        <v>1</v>
      </c>
      <c r="E26" s="13" t="s">
        <v>5</v>
      </c>
      <c r="F26" s="26">
        <f>IF(AND(D26&gt;=80%,D26&lt;=120%),2,IF(D26&lt;80%,3,1))</f>
        <v>2</v>
      </c>
    </row>
    <row r="27" spans="1:6" ht="96.75" customHeight="1" x14ac:dyDescent="0.25">
      <c r="A27" s="14" t="s">
        <v>24</v>
      </c>
      <c r="B27" s="25">
        <v>1</v>
      </c>
      <c r="C27" s="25">
        <v>1</v>
      </c>
      <c r="D27" s="21">
        <v>1</v>
      </c>
      <c r="E27" s="13" t="s">
        <v>5</v>
      </c>
      <c r="F27" s="27">
        <f>IF(AND(D27&gt;=80%,D27&lt;=120%),2,IF(D27&lt;80%,3,1))</f>
        <v>2</v>
      </c>
    </row>
    <row r="28" spans="1:6" ht="126.75" customHeight="1" x14ac:dyDescent="0.25">
      <c r="A28" s="14" t="s">
        <v>25</v>
      </c>
      <c r="B28" s="25">
        <v>1</v>
      </c>
      <c r="C28" s="25">
        <v>1</v>
      </c>
      <c r="D28" s="28">
        <v>1</v>
      </c>
      <c r="E28" s="13" t="s">
        <v>5</v>
      </c>
      <c r="F28" s="27">
        <f>IF(AND(D28&gt;=80%,D28&lt;=120%),2,IF(D28&lt;80%,3,1))</f>
        <v>2</v>
      </c>
    </row>
    <row r="29" spans="1:6" ht="91.5" customHeight="1" x14ac:dyDescent="0.25">
      <c r="A29" s="14" t="s">
        <v>26</v>
      </c>
      <c r="B29" s="29" t="s">
        <v>2</v>
      </c>
      <c r="C29" s="29" t="s">
        <v>2</v>
      </c>
      <c r="D29" s="21"/>
      <c r="E29" s="13" t="s">
        <v>9</v>
      </c>
      <c r="F29" s="17">
        <f>F30</f>
        <v>2</v>
      </c>
    </row>
    <row r="30" spans="1:6" ht="116.25" customHeight="1" x14ac:dyDescent="0.25">
      <c r="A30" s="18" t="s">
        <v>68</v>
      </c>
      <c r="B30" s="23">
        <v>0</v>
      </c>
      <c r="C30" s="23">
        <v>0</v>
      </c>
      <c r="D30" s="21">
        <v>1</v>
      </c>
      <c r="E30" s="13"/>
      <c r="F30" s="26">
        <f>IF(AND(D30&gt;=80%,D30&lt;=120%),2,IF(D30&lt;80%,1,3))</f>
        <v>2</v>
      </c>
    </row>
    <row r="31" spans="1:6" x14ac:dyDescent="0.25">
      <c r="A31" s="24"/>
      <c r="B31" s="23"/>
      <c r="C31" s="23"/>
      <c r="D31" s="19"/>
      <c r="E31" s="13"/>
      <c r="F31" s="13"/>
    </row>
    <row r="32" spans="1:6" ht="84" customHeight="1" x14ac:dyDescent="0.25">
      <c r="A32" s="18" t="s">
        <v>27</v>
      </c>
      <c r="B32" s="29" t="s">
        <v>2</v>
      </c>
      <c r="C32" s="29" t="s">
        <v>2</v>
      </c>
      <c r="D32" s="19" t="s">
        <v>2</v>
      </c>
      <c r="E32" s="13" t="s">
        <v>3</v>
      </c>
      <c r="F32" s="17">
        <f>(F34+F35)/2</f>
        <v>2</v>
      </c>
    </row>
    <row r="33" spans="1:23" x14ac:dyDescent="0.25">
      <c r="A33" s="24" t="s">
        <v>4</v>
      </c>
      <c r="B33" s="23"/>
      <c r="C33" s="23"/>
      <c r="D33" s="19"/>
      <c r="E33" s="13"/>
      <c r="F33" s="13"/>
    </row>
    <row r="34" spans="1:23" ht="109.5" customHeight="1" x14ac:dyDescent="0.25">
      <c r="A34" s="18" t="s">
        <v>69</v>
      </c>
      <c r="B34" s="23">
        <v>0</v>
      </c>
      <c r="C34" s="23">
        <v>0</v>
      </c>
      <c r="D34" s="21">
        <v>1</v>
      </c>
      <c r="E34" s="13" t="s">
        <v>9</v>
      </c>
      <c r="F34" s="26">
        <f>IF(AND(D34&gt;=80%,D34&lt;=120%),2,IF(D34&lt;80%,1,3))</f>
        <v>2</v>
      </c>
    </row>
    <row r="35" spans="1:23" ht="130.5" customHeight="1" x14ac:dyDescent="0.25">
      <c r="A35" s="18" t="s">
        <v>70</v>
      </c>
      <c r="B35" s="23">
        <v>0</v>
      </c>
      <c r="C35" s="23">
        <v>0</v>
      </c>
      <c r="D35" s="21">
        <v>1</v>
      </c>
      <c r="E35" s="13" t="s">
        <v>9</v>
      </c>
      <c r="F35" s="26">
        <f>IF(AND(D35&gt;=80%,D35&lt;=120%),2,IF(D35&lt;80%,1,3))</f>
        <v>2</v>
      </c>
    </row>
    <row r="36" spans="1:23" ht="45.75" customHeight="1" x14ac:dyDescent="0.25">
      <c r="A36" s="30" t="s">
        <v>28</v>
      </c>
      <c r="B36" s="25" t="s">
        <v>2</v>
      </c>
      <c r="C36" s="25" t="s">
        <v>2</v>
      </c>
      <c r="D36" s="16" t="s">
        <v>2</v>
      </c>
      <c r="E36" s="17" t="s">
        <v>3</v>
      </c>
      <c r="F36" s="31">
        <f>(F13+F22+F27+F28+F29+F32)/6</f>
        <v>2</v>
      </c>
    </row>
    <row r="37" spans="1:23" x14ac:dyDescent="0.25">
      <c r="B37" s="32"/>
      <c r="C37" s="32"/>
    </row>
    <row r="38" spans="1:23" s="7" customFormat="1" ht="40.5" customHeight="1" x14ac:dyDescent="0.25">
      <c r="A38" s="7" t="s">
        <v>91</v>
      </c>
      <c r="C38" s="7" t="s">
        <v>62</v>
      </c>
    </row>
    <row r="39" spans="1:23" s="7" customFormat="1" ht="20.25" customHeight="1" x14ac:dyDescent="0.25">
      <c r="A39" s="7" t="s">
        <v>92</v>
      </c>
    </row>
    <row r="40" spans="1:23" s="7" customFormat="1" ht="48.75" customHeight="1" x14ac:dyDescent="0.25">
      <c r="B40" s="47" t="s">
        <v>88</v>
      </c>
    </row>
    <row r="41" spans="1:23" s="8" customFormat="1" ht="20.25" customHeight="1" x14ac:dyDescent="0.25">
      <c r="A41" s="8" t="s">
        <v>63</v>
      </c>
      <c r="K41" s="9"/>
      <c r="P41" s="9"/>
      <c r="S41" s="10"/>
    </row>
    <row r="42" spans="1:23" s="8" customFormat="1" ht="15" x14ac:dyDescent="0.25">
      <c r="A42" s="8" t="s">
        <v>65</v>
      </c>
      <c r="O42" s="9"/>
      <c r="T42" s="9"/>
      <c r="W42" s="10"/>
    </row>
    <row r="43" spans="1:23" s="33" customFormat="1" ht="29.25" customHeight="1" x14ac:dyDescent="0.3"/>
    <row r="44" spans="1:23" s="33" customFormat="1" ht="20.25" customHeight="1" x14ac:dyDescent="0.3">
      <c r="A44" s="11"/>
    </row>
    <row r="45" spans="1:23" s="34" customFormat="1" ht="20.25" customHeight="1" x14ac:dyDescent="0.3">
      <c r="A45" s="11"/>
      <c r="K45" s="35"/>
      <c r="P45" s="35"/>
    </row>
    <row r="46" spans="1:23" s="34" customFormat="1" ht="18.75" x14ac:dyDescent="0.3">
      <c r="A46" s="11"/>
      <c r="O46" s="35"/>
      <c r="T46" s="35"/>
    </row>
  </sheetData>
  <mergeCells count="10">
    <mergeCell ref="A2:F2"/>
    <mergeCell ref="A4:F4"/>
    <mergeCell ref="A5:F5"/>
    <mergeCell ref="A7:A11"/>
    <mergeCell ref="B9:B11"/>
    <mergeCell ref="C9:C11"/>
    <mergeCell ref="B7:C8"/>
    <mergeCell ref="F7:F11"/>
    <mergeCell ref="E7:E11"/>
    <mergeCell ref="D7:D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"/>
  <sheetViews>
    <sheetView tabSelected="1" topLeftCell="A61" zoomScale="75" workbookViewId="0">
      <selection sqref="A1:F108"/>
    </sheetView>
  </sheetViews>
  <sheetFormatPr defaultRowHeight="15.75" x14ac:dyDescent="0.25"/>
  <cols>
    <col min="1" max="1" width="35.140625" style="32" customWidth="1"/>
    <col min="2" max="2" width="15.5703125" style="32" customWidth="1"/>
    <col min="3" max="3" width="14.28515625" style="32" customWidth="1"/>
    <col min="4" max="4" width="17.42578125" style="32" customWidth="1"/>
    <col min="5" max="5" width="14" style="32" customWidth="1"/>
    <col min="6" max="6" width="15.42578125" style="32" customWidth="1"/>
    <col min="7" max="16384" width="9.140625" style="32"/>
  </cols>
  <sheetData>
    <row r="1" spans="1:6" s="37" customFormat="1" ht="18.75" x14ac:dyDescent="0.3">
      <c r="A1" s="70" t="s">
        <v>95</v>
      </c>
      <c r="B1" s="70"/>
      <c r="C1" s="70"/>
      <c r="D1" s="70"/>
      <c r="E1" s="70"/>
      <c r="F1" s="70"/>
    </row>
    <row r="2" spans="1:6" s="37" customFormat="1" ht="18.75" x14ac:dyDescent="0.3">
      <c r="A2" s="59" t="s">
        <v>87</v>
      </c>
      <c r="B2" s="59"/>
      <c r="C2" s="59"/>
      <c r="D2" s="59"/>
      <c r="E2" s="59"/>
      <c r="F2" s="59"/>
    </row>
    <row r="3" spans="1:6" s="37" customFormat="1" ht="15.75" customHeight="1" x14ac:dyDescent="0.3">
      <c r="A3" s="66" t="s">
        <v>47</v>
      </c>
      <c r="B3" s="66"/>
      <c r="C3" s="66"/>
      <c r="D3" s="66"/>
      <c r="E3" s="66"/>
      <c r="F3" s="66"/>
    </row>
    <row r="4" spans="1:6" x14ac:dyDescent="0.25">
      <c r="A4" s="67" t="s">
        <v>29</v>
      </c>
      <c r="B4" s="67" t="s">
        <v>0</v>
      </c>
      <c r="C4" s="67"/>
      <c r="D4" s="67" t="s">
        <v>30</v>
      </c>
      <c r="E4" s="67" t="s">
        <v>1</v>
      </c>
      <c r="F4" s="67" t="s">
        <v>31</v>
      </c>
    </row>
    <row r="5" spans="1:6" x14ac:dyDescent="0.25">
      <c r="A5" s="67"/>
      <c r="B5" s="67"/>
      <c r="C5" s="67"/>
      <c r="D5" s="67"/>
      <c r="E5" s="67"/>
      <c r="F5" s="67"/>
    </row>
    <row r="6" spans="1:6" x14ac:dyDescent="0.25">
      <c r="A6" s="67"/>
      <c r="B6" s="67" t="s">
        <v>11</v>
      </c>
      <c r="C6" s="67" t="s">
        <v>12</v>
      </c>
      <c r="D6" s="67"/>
      <c r="E6" s="67"/>
      <c r="F6" s="67"/>
    </row>
    <row r="7" spans="1:6" x14ac:dyDescent="0.25">
      <c r="A7" s="67"/>
      <c r="B7" s="67"/>
      <c r="C7" s="67"/>
      <c r="D7" s="67"/>
      <c r="E7" s="67"/>
      <c r="F7" s="67"/>
    </row>
    <row r="8" spans="1:6" x14ac:dyDescent="0.25">
      <c r="A8" s="67"/>
      <c r="B8" s="67"/>
      <c r="C8" s="67"/>
      <c r="D8" s="67"/>
      <c r="E8" s="67"/>
      <c r="F8" s="67"/>
    </row>
    <row r="9" spans="1:6" x14ac:dyDescent="0.25">
      <c r="A9" s="50">
        <v>1</v>
      </c>
      <c r="B9" s="50">
        <v>2</v>
      </c>
      <c r="C9" s="50">
        <v>3</v>
      </c>
      <c r="D9" s="50">
        <v>4</v>
      </c>
      <c r="E9" s="50">
        <v>5</v>
      </c>
      <c r="F9" s="50">
        <v>6</v>
      </c>
    </row>
    <row r="10" spans="1:6" x14ac:dyDescent="0.25">
      <c r="A10" s="64" t="s">
        <v>48</v>
      </c>
      <c r="B10" s="65" t="s">
        <v>7</v>
      </c>
      <c r="C10" s="65" t="s">
        <v>3</v>
      </c>
      <c r="D10" s="69" t="s">
        <v>7</v>
      </c>
      <c r="E10" s="65" t="s">
        <v>3</v>
      </c>
      <c r="F10" s="71">
        <f>(F15+F23+F37)/3</f>
        <v>0.5</v>
      </c>
    </row>
    <row r="11" spans="1:6" x14ac:dyDescent="0.25">
      <c r="A11" s="64"/>
      <c r="B11" s="65"/>
      <c r="C11" s="65"/>
      <c r="D11" s="69"/>
      <c r="E11" s="65"/>
      <c r="F11" s="71"/>
    </row>
    <row r="12" spans="1:6" x14ac:dyDescent="0.25">
      <c r="A12" s="64"/>
      <c r="B12" s="65"/>
      <c r="C12" s="65"/>
      <c r="D12" s="69"/>
      <c r="E12" s="65"/>
      <c r="F12" s="71"/>
    </row>
    <row r="13" spans="1:6" ht="33.75" customHeight="1" x14ac:dyDescent="0.25">
      <c r="A13" s="64"/>
      <c r="B13" s="65"/>
      <c r="C13" s="65"/>
      <c r="D13" s="69"/>
      <c r="E13" s="65"/>
      <c r="F13" s="71"/>
    </row>
    <row r="14" spans="1:6" x14ac:dyDescent="0.25">
      <c r="A14" s="48" t="s">
        <v>4</v>
      </c>
      <c r="B14" s="48"/>
      <c r="C14" s="48"/>
      <c r="D14" s="51"/>
      <c r="E14" s="50"/>
      <c r="F14" s="50"/>
    </row>
    <row r="15" spans="1:6" x14ac:dyDescent="0.25">
      <c r="A15" s="62" t="s">
        <v>80</v>
      </c>
      <c r="B15" s="63">
        <v>18</v>
      </c>
      <c r="C15" s="63">
        <v>20</v>
      </c>
      <c r="D15" s="68">
        <f>B15/C15</f>
        <v>0.9</v>
      </c>
      <c r="E15" s="67" t="s">
        <v>9</v>
      </c>
      <c r="F15" s="67">
        <f>IF(AND(D15&gt;=80%,D15&lt;=120%),0.5,IF(D15&lt;80%,0.25,0.75))</f>
        <v>0.5</v>
      </c>
    </row>
    <row r="16" spans="1:6" x14ac:dyDescent="0.25">
      <c r="A16" s="62"/>
      <c r="B16" s="63"/>
      <c r="C16" s="63"/>
      <c r="D16" s="68">
        <f t="shared" ref="D16:D22" si="0">IF(C16=0,0,B16/C16)</f>
        <v>0</v>
      </c>
      <c r="E16" s="67"/>
      <c r="F16" s="67">
        <f t="shared" ref="F16:F28" si="1">IF(AND(D16&gt;=80%,D16&lt;=120%),0.5,IF(D16&lt;80%,0.25,0.75))</f>
        <v>0.25</v>
      </c>
    </row>
    <row r="17" spans="1:6" x14ac:dyDescent="0.25">
      <c r="A17" s="62"/>
      <c r="B17" s="63"/>
      <c r="C17" s="63"/>
      <c r="D17" s="68">
        <f t="shared" si="0"/>
        <v>0</v>
      </c>
      <c r="E17" s="67"/>
      <c r="F17" s="67">
        <f t="shared" si="1"/>
        <v>0.25</v>
      </c>
    </row>
    <row r="18" spans="1:6" x14ac:dyDescent="0.25">
      <c r="A18" s="62"/>
      <c r="B18" s="63"/>
      <c r="C18" s="63"/>
      <c r="D18" s="68">
        <f t="shared" si="0"/>
        <v>0</v>
      </c>
      <c r="E18" s="67"/>
      <c r="F18" s="67">
        <f t="shared" si="1"/>
        <v>0.25</v>
      </c>
    </row>
    <row r="19" spans="1:6" x14ac:dyDescent="0.25">
      <c r="A19" s="62"/>
      <c r="B19" s="63"/>
      <c r="C19" s="63"/>
      <c r="D19" s="68">
        <f t="shared" si="0"/>
        <v>0</v>
      </c>
      <c r="E19" s="67"/>
      <c r="F19" s="67">
        <f t="shared" si="1"/>
        <v>0.25</v>
      </c>
    </row>
    <row r="20" spans="1:6" x14ac:dyDescent="0.25">
      <c r="A20" s="62"/>
      <c r="B20" s="63"/>
      <c r="C20" s="63"/>
      <c r="D20" s="68">
        <f t="shared" si="0"/>
        <v>0</v>
      </c>
      <c r="E20" s="67"/>
      <c r="F20" s="67">
        <f t="shared" si="1"/>
        <v>0.25</v>
      </c>
    </row>
    <row r="21" spans="1:6" x14ac:dyDescent="0.25">
      <c r="A21" s="62"/>
      <c r="B21" s="63"/>
      <c r="C21" s="63"/>
      <c r="D21" s="68">
        <f t="shared" si="0"/>
        <v>0</v>
      </c>
      <c r="E21" s="67"/>
      <c r="F21" s="67">
        <f t="shared" si="1"/>
        <v>0.25</v>
      </c>
    </row>
    <row r="22" spans="1:6" x14ac:dyDescent="0.25">
      <c r="A22" s="62"/>
      <c r="B22" s="63"/>
      <c r="C22" s="63"/>
      <c r="D22" s="68">
        <f t="shared" si="0"/>
        <v>0</v>
      </c>
      <c r="E22" s="67"/>
      <c r="F22" s="67">
        <f t="shared" si="1"/>
        <v>0.25</v>
      </c>
    </row>
    <row r="23" spans="1:6" ht="15.75" customHeight="1" x14ac:dyDescent="0.25">
      <c r="A23" s="62" t="s">
        <v>49</v>
      </c>
      <c r="B23" s="63">
        <v>30</v>
      </c>
      <c r="C23" s="63">
        <v>30</v>
      </c>
      <c r="D23" s="68">
        <v>1</v>
      </c>
      <c r="E23" s="67" t="s">
        <v>9</v>
      </c>
      <c r="F23" s="67">
        <f t="shared" si="1"/>
        <v>0.5</v>
      </c>
    </row>
    <row r="24" spans="1:6" x14ac:dyDescent="0.25">
      <c r="A24" s="62"/>
      <c r="B24" s="63"/>
      <c r="C24" s="63"/>
      <c r="D24" s="68">
        <f>IF((C25+C26)=0,0,(B25+B26)/(C25+C26))</f>
        <v>0</v>
      </c>
      <c r="E24" s="67"/>
      <c r="F24" s="67">
        <f t="shared" si="1"/>
        <v>0.25</v>
      </c>
    </row>
    <row r="25" spans="1:6" x14ac:dyDescent="0.25">
      <c r="A25" s="62"/>
      <c r="B25" s="63"/>
      <c r="C25" s="63"/>
      <c r="D25" s="68">
        <f>IF((C26+C27)=0,0,(B26+B27)/(C26+C27))</f>
        <v>0</v>
      </c>
      <c r="E25" s="67"/>
      <c r="F25" s="67">
        <f t="shared" si="1"/>
        <v>0.25</v>
      </c>
    </row>
    <row r="26" spans="1:6" x14ac:dyDescent="0.25">
      <c r="A26" s="62"/>
      <c r="B26" s="63"/>
      <c r="C26" s="63"/>
      <c r="D26" s="68">
        <f>IF((C27+C28)=0,0,(B27+B28)/(C27+C28))</f>
        <v>0</v>
      </c>
      <c r="E26" s="67"/>
      <c r="F26" s="67">
        <f t="shared" si="1"/>
        <v>0.25</v>
      </c>
    </row>
    <row r="27" spans="1:6" x14ac:dyDescent="0.25">
      <c r="A27" s="62"/>
      <c r="B27" s="63"/>
      <c r="C27" s="63"/>
      <c r="D27" s="68">
        <f>IF((C28+C29)=0,0,(B28+B29)/(C28+C29))</f>
        <v>1</v>
      </c>
      <c r="E27" s="67"/>
      <c r="F27" s="67">
        <f t="shared" si="1"/>
        <v>0.5</v>
      </c>
    </row>
    <row r="28" spans="1:6" x14ac:dyDescent="0.25">
      <c r="A28" s="62"/>
      <c r="B28" s="63"/>
      <c r="C28" s="63"/>
      <c r="D28" s="68">
        <f>IF((C29+C30)=0,0,(B29+B30)/(C29+C30))</f>
        <v>1</v>
      </c>
      <c r="E28" s="67"/>
      <c r="F28" s="67">
        <f t="shared" si="1"/>
        <v>0.5</v>
      </c>
    </row>
    <row r="29" spans="1:6" x14ac:dyDescent="0.25">
      <c r="A29" s="62" t="s">
        <v>81</v>
      </c>
      <c r="B29" s="63">
        <v>30</v>
      </c>
      <c r="C29" s="63">
        <v>30</v>
      </c>
      <c r="D29" s="68">
        <f>B29/C29</f>
        <v>1</v>
      </c>
      <c r="E29" s="67" t="s">
        <v>3</v>
      </c>
      <c r="F29" s="67" t="s">
        <v>7</v>
      </c>
    </row>
    <row r="30" spans="1:6" x14ac:dyDescent="0.25">
      <c r="A30" s="62"/>
      <c r="B30" s="63"/>
      <c r="C30" s="63"/>
      <c r="D30" s="68">
        <f t="shared" ref="D30:D46" si="2">IF(C30=0,0,B30/C30)</f>
        <v>0</v>
      </c>
      <c r="E30" s="67"/>
      <c r="F30" s="67"/>
    </row>
    <row r="31" spans="1:6" x14ac:dyDescent="0.25">
      <c r="A31" s="62"/>
      <c r="B31" s="63"/>
      <c r="C31" s="63"/>
      <c r="D31" s="68">
        <f t="shared" si="2"/>
        <v>0</v>
      </c>
      <c r="E31" s="67"/>
      <c r="F31" s="67"/>
    </row>
    <row r="32" spans="1:6" x14ac:dyDescent="0.25">
      <c r="A32" s="62"/>
      <c r="B32" s="63"/>
      <c r="C32" s="63"/>
      <c r="D32" s="68">
        <f t="shared" si="2"/>
        <v>0</v>
      </c>
      <c r="E32" s="67"/>
      <c r="F32" s="67"/>
    </row>
    <row r="33" spans="1:6" x14ac:dyDescent="0.25">
      <c r="A33" s="62"/>
      <c r="B33" s="63"/>
      <c r="C33" s="63"/>
      <c r="D33" s="68">
        <f t="shared" si="2"/>
        <v>0</v>
      </c>
      <c r="E33" s="67"/>
      <c r="F33" s="67"/>
    </row>
    <row r="34" spans="1:6" ht="27.75" customHeight="1" x14ac:dyDescent="0.25">
      <c r="A34" s="62"/>
      <c r="B34" s="63"/>
      <c r="C34" s="63"/>
      <c r="D34" s="68">
        <f t="shared" si="2"/>
        <v>0</v>
      </c>
      <c r="E34" s="67"/>
      <c r="F34" s="67"/>
    </row>
    <row r="35" spans="1:6" x14ac:dyDescent="0.25">
      <c r="A35" s="62" t="s">
        <v>82</v>
      </c>
      <c r="B35" s="63">
        <v>0</v>
      </c>
      <c r="C35" s="63">
        <v>0</v>
      </c>
      <c r="D35" s="68">
        <v>1</v>
      </c>
      <c r="E35" s="67" t="s">
        <v>3</v>
      </c>
      <c r="F35" s="67" t="s">
        <v>7</v>
      </c>
    </row>
    <row r="36" spans="1:6" x14ac:dyDescent="0.25">
      <c r="A36" s="62"/>
      <c r="B36" s="63"/>
      <c r="C36" s="63"/>
      <c r="D36" s="68">
        <f t="shared" si="2"/>
        <v>0</v>
      </c>
      <c r="E36" s="67"/>
      <c r="F36" s="67"/>
    </row>
    <row r="37" spans="1:6" x14ac:dyDescent="0.25">
      <c r="A37" s="62" t="s">
        <v>83</v>
      </c>
      <c r="B37" s="63">
        <v>0</v>
      </c>
      <c r="C37" s="63">
        <v>0</v>
      </c>
      <c r="D37" s="68">
        <v>1</v>
      </c>
      <c r="E37" s="67" t="s">
        <v>9</v>
      </c>
      <c r="F37" s="67">
        <f t="shared" ref="F37:F46" si="3">IF(AND(D37&gt;=80%,D37&lt;=120%),0.5,IF(D37&lt;80%,0.25,0.75))</f>
        <v>0.5</v>
      </c>
    </row>
    <row r="38" spans="1:6" x14ac:dyDescent="0.25">
      <c r="A38" s="62"/>
      <c r="B38" s="63"/>
      <c r="C38" s="63"/>
      <c r="D38" s="68">
        <f t="shared" si="2"/>
        <v>0</v>
      </c>
      <c r="E38" s="67"/>
      <c r="F38" s="67">
        <f t="shared" si="3"/>
        <v>0.25</v>
      </c>
    </row>
    <row r="39" spans="1:6" x14ac:dyDescent="0.25">
      <c r="A39" s="62"/>
      <c r="B39" s="63"/>
      <c r="C39" s="63"/>
      <c r="D39" s="68">
        <f t="shared" si="2"/>
        <v>0</v>
      </c>
      <c r="E39" s="67"/>
      <c r="F39" s="67">
        <f t="shared" si="3"/>
        <v>0.25</v>
      </c>
    </row>
    <row r="40" spans="1:6" x14ac:dyDescent="0.25">
      <c r="A40" s="62"/>
      <c r="B40" s="63"/>
      <c r="C40" s="63"/>
      <c r="D40" s="68">
        <f t="shared" si="2"/>
        <v>0</v>
      </c>
      <c r="E40" s="67"/>
      <c r="F40" s="67">
        <f t="shared" si="3"/>
        <v>0.25</v>
      </c>
    </row>
    <row r="41" spans="1:6" x14ac:dyDescent="0.25">
      <c r="A41" s="62"/>
      <c r="B41" s="63"/>
      <c r="C41" s="63"/>
      <c r="D41" s="68">
        <f t="shared" si="2"/>
        <v>0</v>
      </c>
      <c r="E41" s="67"/>
      <c r="F41" s="67">
        <f t="shared" si="3"/>
        <v>0.25</v>
      </c>
    </row>
    <row r="42" spans="1:6" x14ac:dyDescent="0.25">
      <c r="A42" s="62"/>
      <c r="B42" s="63"/>
      <c r="C42" s="63"/>
      <c r="D42" s="68">
        <f t="shared" si="2"/>
        <v>0</v>
      </c>
      <c r="E42" s="67"/>
      <c r="F42" s="67">
        <f t="shared" si="3"/>
        <v>0.25</v>
      </c>
    </row>
    <row r="43" spans="1:6" x14ac:dyDescent="0.25">
      <c r="A43" s="62"/>
      <c r="B43" s="63"/>
      <c r="C43" s="63"/>
      <c r="D43" s="68">
        <f t="shared" si="2"/>
        <v>0</v>
      </c>
      <c r="E43" s="67"/>
      <c r="F43" s="67">
        <f t="shared" si="3"/>
        <v>0.25</v>
      </c>
    </row>
    <row r="44" spans="1:6" x14ac:dyDescent="0.25">
      <c r="A44" s="62"/>
      <c r="B44" s="63"/>
      <c r="C44" s="63"/>
      <c r="D44" s="68">
        <f t="shared" si="2"/>
        <v>0</v>
      </c>
      <c r="E44" s="67"/>
      <c r="F44" s="67">
        <f t="shared" si="3"/>
        <v>0.25</v>
      </c>
    </row>
    <row r="45" spans="1:6" x14ac:dyDescent="0.25">
      <c r="A45" s="62"/>
      <c r="B45" s="63"/>
      <c r="C45" s="63"/>
      <c r="D45" s="68">
        <f t="shared" si="2"/>
        <v>0</v>
      </c>
      <c r="E45" s="67"/>
      <c r="F45" s="67">
        <f t="shared" si="3"/>
        <v>0.25</v>
      </c>
    </row>
    <row r="46" spans="1:6" ht="42.75" customHeight="1" x14ac:dyDescent="0.25">
      <c r="A46" s="62"/>
      <c r="B46" s="63"/>
      <c r="C46" s="63"/>
      <c r="D46" s="68">
        <f t="shared" si="2"/>
        <v>0</v>
      </c>
      <c r="E46" s="67"/>
      <c r="F46" s="67">
        <f t="shared" si="3"/>
        <v>0.25</v>
      </c>
    </row>
    <row r="47" spans="1:6" ht="9" customHeight="1" x14ac:dyDescent="0.25">
      <c r="A47" s="48"/>
      <c r="B47" s="48"/>
      <c r="C47" s="48"/>
      <c r="D47" s="51"/>
      <c r="E47" s="50"/>
      <c r="F47" s="50"/>
    </row>
    <row r="48" spans="1:6" x14ac:dyDescent="0.25">
      <c r="A48" s="64" t="s">
        <v>50</v>
      </c>
      <c r="B48" s="65" t="s">
        <v>3</v>
      </c>
      <c r="C48" s="65" t="s">
        <v>3</v>
      </c>
      <c r="D48" s="69">
        <v>1</v>
      </c>
      <c r="E48" s="65" t="s">
        <v>3</v>
      </c>
      <c r="F48" s="65">
        <f>F54</f>
        <v>0.5</v>
      </c>
    </row>
    <row r="49" spans="1:6" x14ac:dyDescent="0.25">
      <c r="A49" s="64"/>
      <c r="B49" s="65"/>
      <c r="C49" s="65"/>
      <c r="D49" s="69">
        <f>D50</f>
        <v>1</v>
      </c>
      <c r="E49" s="65"/>
      <c r="F49" s="65"/>
    </row>
    <row r="50" spans="1:6" x14ac:dyDescent="0.25">
      <c r="A50" s="64"/>
      <c r="B50" s="65"/>
      <c r="C50" s="65"/>
      <c r="D50" s="69">
        <f>D51</f>
        <v>1</v>
      </c>
      <c r="E50" s="65"/>
      <c r="F50" s="65"/>
    </row>
    <row r="51" spans="1:6" x14ac:dyDescent="0.25">
      <c r="A51" s="64"/>
      <c r="B51" s="65"/>
      <c r="C51" s="65"/>
      <c r="D51" s="69">
        <f>D52</f>
        <v>1</v>
      </c>
      <c r="E51" s="65"/>
      <c r="F51" s="65"/>
    </row>
    <row r="52" spans="1:6" x14ac:dyDescent="0.25">
      <c r="A52" s="64"/>
      <c r="B52" s="65"/>
      <c r="C52" s="65"/>
      <c r="D52" s="69">
        <f>D53</f>
        <v>1</v>
      </c>
      <c r="E52" s="65"/>
      <c r="F52" s="65"/>
    </row>
    <row r="53" spans="1:6" ht="18.75" customHeight="1" x14ac:dyDescent="0.25">
      <c r="A53" s="64"/>
      <c r="B53" s="65"/>
      <c r="C53" s="65"/>
      <c r="D53" s="69">
        <f>D54</f>
        <v>1</v>
      </c>
      <c r="E53" s="65"/>
      <c r="F53" s="65"/>
    </row>
    <row r="54" spans="1:6" ht="9" customHeight="1" x14ac:dyDescent="0.25">
      <c r="A54" s="62" t="s">
        <v>84</v>
      </c>
      <c r="B54" s="63">
        <v>0</v>
      </c>
      <c r="C54" s="63">
        <v>0</v>
      </c>
      <c r="D54" s="68">
        <v>1</v>
      </c>
      <c r="E54" s="67" t="s">
        <v>9</v>
      </c>
      <c r="F54" s="67">
        <f t="shared" ref="F54:F60" si="4">IF(AND(D54&gt;=80%,D54&lt;=120%),0.5,IF(D54&lt;80%,0.25,0.75))</f>
        <v>0.5</v>
      </c>
    </row>
    <row r="55" spans="1:6" x14ac:dyDescent="0.25">
      <c r="A55" s="62"/>
      <c r="B55" s="63"/>
      <c r="C55" s="63"/>
      <c r="D55" s="68">
        <f t="shared" ref="D55:D60" si="5">IF(C55=0,0,B55/C55)</f>
        <v>0</v>
      </c>
      <c r="E55" s="67"/>
      <c r="F55" s="67">
        <f t="shared" si="4"/>
        <v>0.25</v>
      </c>
    </row>
    <row r="56" spans="1:6" x14ac:dyDescent="0.25">
      <c r="A56" s="62"/>
      <c r="B56" s="63"/>
      <c r="C56" s="63"/>
      <c r="D56" s="68">
        <f t="shared" si="5"/>
        <v>0</v>
      </c>
      <c r="E56" s="67"/>
      <c r="F56" s="67">
        <f t="shared" si="4"/>
        <v>0.25</v>
      </c>
    </row>
    <row r="57" spans="1:6" x14ac:dyDescent="0.25">
      <c r="A57" s="62"/>
      <c r="B57" s="63"/>
      <c r="C57" s="63"/>
      <c r="D57" s="68">
        <f t="shared" si="5"/>
        <v>0</v>
      </c>
      <c r="E57" s="67"/>
      <c r="F57" s="67">
        <f t="shared" si="4"/>
        <v>0.25</v>
      </c>
    </row>
    <row r="58" spans="1:6" x14ac:dyDescent="0.25">
      <c r="A58" s="62"/>
      <c r="B58" s="63"/>
      <c r="C58" s="63"/>
      <c r="D58" s="68">
        <f t="shared" si="5"/>
        <v>0</v>
      </c>
      <c r="E58" s="67"/>
      <c r="F58" s="67">
        <f t="shared" si="4"/>
        <v>0.25</v>
      </c>
    </row>
    <row r="59" spans="1:6" x14ac:dyDescent="0.25">
      <c r="A59" s="62"/>
      <c r="B59" s="63"/>
      <c r="C59" s="63"/>
      <c r="D59" s="68">
        <f t="shared" si="5"/>
        <v>0</v>
      </c>
      <c r="E59" s="67"/>
      <c r="F59" s="67">
        <f t="shared" si="4"/>
        <v>0.25</v>
      </c>
    </row>
    <row r="60" spans="1:6" ht="21.75" customHeight="1" x14ac:dyDescent="0.25">
      <c r="A60" s="62"/>
      <c r="B60" s="63"/>
      <c r="C60" s="63"/>
      <c r="D60" s="68">
        <f t="shared" si="5"/>
        <v>0</v>
      </c>
      <c r="E60" s="67"/>
      <c r="F60" s="67">
        <f t="shared" si="4"/>
        <v>0.25</v>
      </c>
    </row>
    <row r="61" spans="1:6" ht="9" customHeight="1" x14ac:dyDescent="0.25">
      <c r="A61" s="48"/>
      <c r="B61" s="48"/>
      <c r="C61" s="48"/>
      <c r="D61" s="51"/>
      <c r="E61" s="50"/>
      <c r="F61" s="50"/>
    </row>
    <row r="62" spans="1:6" x14ac:dyDescent="0.25">
      <c r="A62" s="64" t="s">
        <v>51</v>
      </c>
      <c r="B62" s="65" t="s">
        <v>7</v>
      </c>
      <c r="C62" s="65" t="s">
        <v>3</v>
      </c>
      <c r="D62" s="69" t="s">
        <v>7</v>
      </c>
      <c r="E62" s="65" t="s">
        <v>3</v>
      </c>
      <c r="F62" s="65">
        <f>(F68+F76)/2</f>
        <v>0.5</v>
      </c>
    </row>
    <row r="63" spans="1:6" x14ac:dyDescent="0.25">
      <c r="A63" s="64"/>
      <c r="B63" s="65"/>
      <c r="C63" s="65"/>
      <c r="D63" s="69"/>
      <c r="E63" s="65"/>
      <c r="F63" s="65"/>
    </row>
    <row r="64" spans="1:6" x14ac:dyDescent="0.25">
      <c r="A64" s="64"/>
      <c r="B64" s="65"/>
      <c r="C64" s="65"/>
      <c r="D64" s="69"/>
      <c r="E64" s="65"/>
      <c r="F64" s="65"/>
    </row>
    <row r="65" spans="1:6" x14ac:dyDescent="0.25">
      <c r="A65" s="64"/>
      <c r="B65" s="65"/>
      <c r="C65" s="65"/>
      <c r="D65" s="69"/>
      <c r="E65" s="65"/>
      <c r="F65" s="65"/>
    </row>
    <row r="66" spans="1:6" x14ac:dyDescent="0.25">
      <c r="A66" s="64"/>
      <c r="B66" s="65"/>
      <c r="C66" s="65"/>
      <c r="D66" s="69"/>
      <c r="E66" s="65"/>
      <c r="F66" s="65"/>
    </row>
    <row r="67" spans="1:6" x14ac:dyDescent="0.25">
      <c r="A67" s="48" t="s">
        <v>4</v>
      </c>
      <c r="B67" s="48"/>
      <c r="C67" s="48"/>
      <c r="D67" s="51"/>
      <c r="E67" s="50"/>
      <c r="F67" s="50"/>
    </row>
    <row r="68" spans="1:6" x14ac:dyDescent="0.25">
      <c r="A68" s="62" t="s">
        <v>52</v>
      </c>
      <c r="B68" s="63">
        <v>1</v>
      </c>
      <c r="C68" s="63">
        <v>1</v>
      </c>
      <c r="D68" s="68">
        <f>B68/C68</f>
        <v>1</v>
      </c>
      <c r="E68" s="67" t="s">
        <v>5</v>
      </c>
      <c r="F68" s="67">
        <f t="shared" ref="F68:F75" si="6">IF(AND(D68&gt;=80%,D68&lt;=120%),0.5,IF(D68&lt;80%,0.75,0.25))</f>
        <v>0.5</v>
      </c>
    </row>
    <row r="69" spans="1:6" x14ac:dyDescent="0.25">
      <c r="A69" s="62"/>
      <c r="B69" s="63"/>
      <c r="C69" s="63"/>
      <c r="D69" s="68">
        <f t="shared" ref="D69:D85" si="7">IF(C69=0,0,B69/C69)</f>
        <v>0</v>
      </c>
      <c r="E69" s="67"/>
      <c r="F69" s="67">
        <f t="shared" si="6"/>
        <v>0.75</v>
      </c>
    </row>
    <row r="70" spans="1:6" x14ac:dyDescent="0.25">
      <c r="A70" s="62"/>
      <c r="B70" s="63"/>
      <c r="C70" s="63"/>
      <c r="D70" s="68">
        <f t="shared" si="7"/>
        <v>0</v>
      </c>
      <c r="E70" s="67"/>
      <c r="F70" s="67">
        <f t="shared" si="6"/>
        <v>0.75</v>
      </c>
    </row>
    <row r="71" spans="1:6" x14ac:dyDescent="0.25">
      <c r="A71" s="62"/>
      <c r="B71" s="63"/>
      <c r="C71" s="63"/>
      <c r="D71" s="68">
        <f t="shared" si="7"/>
        <v>0</v>
      </c>
      <c r="E71" s="67"/>
      <c r="F71" s="67">
        <f t="shared" si="6"/>
        <v>0.75</v>
      </c>
    </row>
    <row r="72" spans="1:6" x14ac:dyDescent="0.25">
      <c r="A72" s="62"/>
      <c r="B72" s="63"/>
      <c r="C72" s="63"/>
      <c r="D72" s="68">
        <f t="shared" si="7"/>
        <v>0</v>
      </c>
      <c r="E72" s="67"/>
      <c r="F72" s="67">
        <f t="shared" si="6"/>
        <v>0.75</v>
      </c>
    </row>
    <row r="73" spans="1:6" x14ac:dyDescent="0.25">
      <c r="A73" s="62"/>
      <c r="B73" s="63"/>
      <c r="C73" s="63"/>
      <c r="D73" s="68">
        <f t="shared" si="7"/>
        <v>0</v>
      </c>
      <c r="E73" s="67"/>
      <c r="F73" s="67">
        <f t="shared" si="6"/>
        <v>0.75</v>
      </c>
    </row>
    <row r="74" spans="1:6" x14ac:dyDescent="0.25">
      <c r="A74" s="62"/>
      <c r="B74" s="63"/>
      <c r="C74" s="63"/>
      <c r="D74" s="68">
        <f t="shared" si="7"/>
        <v>0</v>
      </c>
      <c r="E74" s="67"/>
      <c r="F74" s="67">
        <f t="shared" si="6"/>
        <v>0.75</v>
      </c>
    </row>
    <row r="75" spans="1:6" x14ac:dyDescent="0.25">
      <c r="A75" s="62"/>
      <c r="B75" s="63"/>
      <c r="C75" s="63"/>
      <c r="D75" s="68">
        <f t="shared" si="7"/>
        <v>0</v>
      </c>
      <c r="E75" s="67"/>
      <c r="F75" s="67">
        <f t="shared" si="6"/>
        <v>0.75</v>
      </c>
    </row>
    <row r="76" spans="1:6" x14ac:dyDescent="0.25">
      <c r="A76" s="62" t="s">
        <v>85</v>
      </c>
      <c r="B76" s="63">
        <v>0</v>
      </c>
      <c r="C76" s="63">
        <v>0</v>
      </c>
      <c r="D76" s="68">
        <v>1</v>
      </c>
      <c r="E76" s="67" t="s">
        <v>9</v>
      </c>
      <c r="F76" s="67">
        <f t="shared" ref="F76:F85" si="8">IF(AND(D76&gt;=80%,D76&lt;=120%),0.5,IF(D76&lt;80%,0.25,0.75))</f>
        <v>0.5</v>
      </c>
    </row>
    <row r="77" spans="1:6" x14ac:dyDescent="0.25">
      <c r="A77" s="62"/>
      <c r="B77" s="63"/>
      <c r="C77" s="63"/>
      <c r="D77" s="68">
        <f t="shared" si="7"/>
        <v>0</v>
      </c>
      <c r="E77" s="67"/>
      <c r="F77" s="67">
        <f t="shared" si="8"/>
        <v>0.25</v>
      </c>
    </row>
    <row r="78" spans="1:6" x14ac:dyDescent="0.25">
      <c r="A78" s="62"/>
      <c r="B78" s="63"/>
      <c r="C78" s="63"/>
      <c r="D78" s="68">
        <f t="shared" si="7"/>
        <v>0</v>
      </c>
      <c r="E78" s="67"/>
      <c r="F78" s="67">
        <f t="shared" si="8"/>
        <v>0.25</v>
      </c>
    </row>
    <row r="79" spans="1:6" x14ac:dyDescent="0.25">
      <c r="A79" s="62"/>
      <c r="B79" s="63"/>
      <c r="C79" s="63"/>
      <c r="D79" s="68">
        <f t="shared" si="7"/>
        <v>0</v>
      </c>
      <c r="E79" s="67"/>
      <c r="F79" s="67">
        <f t="shared" si="8"/>
        <v>0.25</v>
      </c>
    </row>
    <row r="80" spans="1:6" x14ac:dyDescent="0.25">
      <c r="A80" s="62"/>
      <c r="B80" s="63"/>
      <c r="C80" s="63"/>
      <c r="D80" s="68">
        <f t="shared" si="7"/>
        <v>0</v>
      </c>
      <c r="E80" s="67"/>
      <c r="F80" s="67">
        <f t="shared" si="8"/>
        <v>0.25</v>
      </c>
    </row>
    <row r="81" spans="1:6" x14ac:dyDescent="0.25">
      <c r="A81" s="62"/>
      <c r="B81" s="63"/>
      <c r="C81" s="63"/>
      <c r="D81" s="68">
        <f t="shared" si="7"/>
        <v>0</v>
      </c>
      <c r="E81" s="67"/>
      <c r="F81" s="67">
        <f t="shared" si="8"/>
        <v>0.25</v>
      </c>
    </row>
    <row r="82" spans="1:6" x14ac:dyDescent="0.25">
      <c r="A82" s="62"/>
      <c r="B82" s="63"/>
      <c r="C82" s="63"/>
      <c r="D82" s="68">
        <f t="shared" si="7"/>
        <v>0</v>
      </c>
      <c r="E82" s="67"/>
      <c r="F82" s="67">
        <f t="shared" si="8"/>
        <v>0.25</v>
      </c>
    </row>
    <row r="83" spans="1:6" x14ac:dyDescent="0.25">
      <c r="A83" s="62"/>
      <c r="B83" s="63"/>
      <c r="C83" s="63"/>
      <c r="D83" s="68">
        <f t="shared" si="7"/>
        <v>0</v>
      </c>
      <c r="E83" s="67"/>
      <c r="F83" s="67">
        <f t="shared" si="8"/>
        <v>0.25</v>
      </c>
    </row>
    <row r="84" spans="1:6" x14ac:dyDescent="0.25">
      <c r="A84" s="62"/>
      <c r="B84" s="63"/>
      <c r="C84" s="63"/>
      <c r="D84" s="68">
        <f t="shared" si="7"/>
        <v>0</v>
      </c>
      <c r="E84" s="67"/>
      <c r="F84" s="67">
        <f t="shared" si="8"/>
        <v>0.25</v>
      </c>
    </row>
    <row r="85" spans="1:6" ht="33" customHeight="1" x14ac:dyDescent="0.25">
      <c r="A85" s="62"/>
      <c r="B85" s="63"/>
      <c r="C85" s="63"/>
      <c r="D85" s="68">
        <f t="shared" si="7"/>
        <v>0</v>
      </c>
      <c r="E85" s="67"/>
      <c r="F85" s="67">
        <f t="shared" si="8"/>
        <v>0.25</v>
      </c>
    </row>
    <row r="86" spans="1:6" x14ac:dyDescent="0.25">
      <c r="A86" s="48"/>
      <c r="B86" s="48"/>
      <c r="C86" s="48"/>
      <c r="D86" s="51"/>
      <c r="E86" s="50"/>
      <c r="F86" s="50"/>
    </row>
    <row r="87" spans="1:6" x14ac:dyDescent="0.25">
      <c r="A87" s="64" t="s">
        <v>53</v>
      </c>
      <c r="B87" s="65" t="s">
        <v>7</v>
      </c>
      <c r="C87" s="65" t="s">
        <v>3</v>
      </c>
      <c r="D87" s="68">
        <v>1</v>
      </c>
      <c r="E87" s="67" t="s">
        <v>9</v>
      </c>
      <c r="F87" s="65">
        <f>F92</f>
        <v>0.2</v>
      </c>
    </row>
    <row r="88" spans="1:6" x14ac:dyDescent="0.25">
      <c r="A88" s="64"/>
      <c r="B88" s="65"/>
      <c r="C88" s="65"/>
      <c r="D88" s="68">
        <f>D89</f>
        <v>1</v>
      </c>
      <c r="E88" s="67"/>
      <c r="F88" s="65">
        <f t="shared" ref="F88:F99" si="9">IF(AND(D88&gt;=80%,D88&lt;=120%),0.2,IF(D88&lt;80%,0.1,0.3))</f>
        <v>0.2</v>
      </c>
    </row>
    <row r="89" spans="1:6" x14ac:dyDescent="0.25">
      <c r="A89" s="64"/>
      <c r="B89" s="65"/>
      <c r="C89" s="65"/>
      <c r="D89" s="68">
        <f>D90</f>
        <v>1</v>
      </c>
      <c r="E89" s="67"/>
      <c r="F89" s="65">
        <f t="shared" si="9"/>
        <v>0.2</v>
      </c>
    </row>
    <row r="90" spans="1:6" x14ac:dyDescent="0.25">
      <c r="A90" s="64"/>
      <c r="B90" s="65"/>
      <c r="C90" s="65"/>
      <c r="D90" s="68">
        <f>D91</f>
        <v>1</v>
      </c>
      <c r="E90" s="67"/>
      <c r="F90" s="65">
        <f t="shared" si="9"/>
        <v>0.2</v>
      </c>
    </row>
    <row r="91" spans="1:6" ht="30.75" customHeight="1" x14ac:dyDescent="0.25">
      <c r="A91" s="64"/>
      <c r="B91" s="65"/>
      <c r="C91" s="65"/>
      <c r="D91" s="68">
        <f>D92</f>
        <v>1</v>
      </c>
      <c r="E91" s="67"/>
      <c r="F91" s="65">
        <f t="shared" si="9"/>
        <v>0.2</v>
      </c>
    </row>
    <row r="92" spans="1:6" x14ac:dyDescent="0.25">
      <c r="A92" s="62" t="s">
        <v>86</v>
      </c>
      <c r="B92" s="63">
        <v>0</v>
      </c>
      <c r="C92" s="63">
        <v>0</v>
      </c>
      <c r="D92" s="68">
        <v>1</v>
      </c>
      <c r="E92" s="67"/>
      <c r="F92" s="67">
        <f t="shared" si="9"/>
        <v>0.2</v>
      </c>
    </row>
    <row r="93" spans="1:6" x14ac:dyDescent="0.25">
      <c r="A93" s="62"/>
      <c r="B93" s="63"/>
      <c r="C93" s="63"/>
      <c r="D93" s="68">
        <f t="shared" ref="D93:D99" si="10">IF(C93=0,0,B93/C93)</f>
        <v>0</v>
      </c>
      <c r="E93" s="67"/>
      <c r="F93" s="67">
        <f t="shared" si="9"/>
        <v>0.1</v>
      </c>
    </row>
    <row r="94" spans="1:6" x14ac:dyDescent="0.25">
      <c r="A94" s="62"/>
      <c r="B94" s="63"/>
      <c r="C94" s="63"/>
      <c r="D94" s="68">
        <f t="shared" si="10"/>
        <v>0</v>
      </c>
      <c r="E94" s="67"/>
      <c r="F94" s="67">
        <f t="shared" si="9"/>
        <v>0.1</v>
      </c>
    </row>
    <row r="95" spans="1:6" x14ac:dyDescent="0.25">
      <c r="A95" s="62"/>
      <c r="B95" s="63"/>
      <c r="C95" s="63"/>
      <c r="D95" s="68">
        <f t="shared" si="10"/>
        <v>0</v>
      </c>
      <c r="E95" s="67"/>
      <c r="F95" s="67">
        <f t="shared" si="9"/>
        <v>0.1</v>
      </c>
    </row>
    <row r="96" spans="1:6" x14ac:dyDescent="0.25">
      <c r="A96" s="62"/>
      <c r="B96" s="63"/>
      <c r="C96" s="63"/>
      <c r="D96" s="68">
        <f t="shared" si="10"/>
        <v>0</v>
      </c>
      <c r="E96" s="67"/>
      <c r="F96" s="67">
        <f t="shared" si="9"/>
        <v>0.1</v>
      </c>
    </row>
    <row r="97" spans="1:23" x14ac:dyDescent="0.25">
      <c r="A97" s="62"/>
      <c r="B97" s="63"/>
      <c r="C97" s="63"/>
      <c r="D97" s="68">
        <f t="shared" si="10"/>
        <v>0</v>
      </c>
      <c r="E97" s="67"/>
      <c r="F97" s="67">
        <f t="shared" si="9"/>
        <v>0.1</v>
      </c>
    </row>
    <row r="98" spans="1:23" x14ac:dyDescent="0.25">
      <c r="A98" s="62"/>
      <c r="B98" s="63"/>
      <c r="C98" s="63"/>
      <c r="D98" s="68">
        <f t="shared" si="10"/>
        <v>0</v>
      </c>
      <c r="E98" s="67"/>
      <c r="F98" s="67">
        <f t="shared" si="9"/>
        <v>0.1</v>
      </c>
    </row>
    <row r="99" spans="1:23" ht="22.5" customHeight="1" x14ac:dyDescent="0.25">
      <c r="A99" s="62"/>
      <c r="B99" s="63"/>
      <c r="C99" s="63"/>
      <c r="D99" s="68">
        <f t="shared" si="10"/>
        <v>0</v>
      </c>
      <c r="E99" s="67"/>
      <c r="F99" s="67">
        <f t="shared" si="9"/>
        <v>0.1</v>
      </c>
    </row>
    <row r="100" spans="1:23" x14ac:dyDescent="0.25">
      <c r="A100" s="48"/>
      <c r="B100" s="48"/>
      <c r="C100" s="48"/>
      <c r="D100" s="51"/>
      <c r="E100" s="50"/>
      <c r="F100" s="50"/>
    </row>
    <row r="101" spans="1:23" ht="39.75" customHeight="1" x14ac:dyDescent="0.25">
      <c r="A101" s="53" t="s">
        <v>54</v>
      </c>
      <c r="B101" s="49" t="s">
        <v>7</v>
      </c>
      <c r="C101" s="49" t="s">
        <v>3</v>
      </c>
      <c r="D101" s="52" t="s">
        <v>7</v>
      </c>
      <c r="E101" s="49" t="s">
        <v>3</v>
      </c>
      <c r="F101" s="38">
        <f>(F10+F48+F62+F87)/4</f>
        <v>0.42499999999999999</v>
      </c>
    </row>
    <row r="103" spans="1:23" s="7" customFormat="1" ht="40.5" customHeight="1" x14ac:dyDescent="0.25">
      <c r="A103" s="7" t="s">
        <v>91</v>
      </c>
      <c r="C103" s="7" t="s">
        <v>62</v>
      </c>
    </row>
    <row r="104" spans="1:23" s="7" customFormat="1" ht="20.25" customHeight="1" x14ac:dyDescent="0.25">
      <c r="A104" s="7" t="s">
        <v>92</v>
      </c>
    </row>
    <row r="105" spans="1:23" s="7" customFormat="1" ht="48.75" customHeight="1" x14ac:dyDescent="0.25">
      <c r="B105" s="47" t="s">
        <v>88</v>
      </c>
    </row>
    <row r="106" spans="1:23" s="8" customFormat="1" ht="20.25" customHeight="1" x14ac:dyDescent="0.25">
      <c r="A106" s="8" t="s">
        <v>63</v>
      </c>
      <c r="K106" s="9"/>
      <c r="P106" s="9"/>
      <c r="S106" s="10"/>
    </row>
    <row r="107" spans="1:23" s="8" customFormat="1" ht="15" x14ac:dyDescent="0.25">
      <c r="A107" s="8" t="s">
        <v>65</v>
      </c>
      <c r="O107" s="9"/>
      <c r="T107" s="9"/>
      <c r="W107" s="10"/>
    </row>
    <row r="108" spans="1:23" s="37" customFormat="1" ht="20.25" customHeight="1" x14ac:dyDescent="0.3">
      <c r="A108" s="11"/>
      <c r="S108" s="46"/>
    </row>
    <row r="109" spans="1:23" s="37" customFormat="1" ht="18.75" x14ac:dyDescent="0.3">
      <c r="W109" s="46"/>
    </row>
  </sheetData>
  <mergeCells count="88">
    <mergeCell ref="F48:F53"/>
    <mergeCell ref="E48:E53"/>
    <mergeCell ref="A1:F1"/>
    <mergeCell ref="F37:F46"/>
    <mergeCell ref="F10:F13"/>
    <mergeCell ref="F29:F34"/>
    <mergeCell ref="F23:F28"/>
    <mergeCell ref="A4:A8"/>
    <mergeCell ref="D48:D53"/>
    <mergeCell ref="B48:B53"/>
    <mergeCell ref="F4:F8"/>
    <mergeCell ref="B4:C5"/>
    <mergeCell ref="E4:E8"/>
    <mergeCell ref="B6:B8"/>
    <mergeCell ref="E10:E13"/>
    <mergeCell ref="F35:F36"/>
    <mergeCell ref="F68:F75"/>
    <mergeCell ref="E68:E75"/>
    <mergeCell ref="D54:D60"/>
    <mergeCell ref="B68:B75"/>
    <mergeCell ref="C68:C75"/>
    <mergeCell ref="B54:B60"/>
    <mergeCell ref="C54:C60"/>
    <mergeCell ref="F62:F66"/>
    <mergeCell ref="E62:E66"/>
    <mergeCell ref="F54:F60"/>
    <mergeCell ref="D68:D75"/>
    <mergeCell ref="C62:C66"/>
    <mergeCell ref="E54:E60"/>
    <mergeCell ref="D62:D66"/>
    <mergeCell ref="F92:F99"/>
    <mergeCell ref="B76:B85"/>
    <mergeCell ref="C76:C85"/>
    <mergeCell ref="D76:D85"/>
    <mergeCell ref="F76:F85"/>
    <mergeCell ref="B87:B91"/>
    <mergeCell ref="C87:C91"/>
    <mergeCell ref="D87:D91"/>
    <mergeCell ref="F87:F91"/>
    <mergeCell ref="D92:D99"/>
    <mergeCell ref="E92:E99"/>
    <mergeCell ref="E76:E85"/>
    <mergeCell ref="E87:E91"/>
    <mergeCell ref="D10:D13"/>
    <mergeCell ref="B37:B46"/>
    <mergeCell ref="E15:E22"/>
    <mergeCell ref="B15:B22"/>
    <mergeCell ref="B35:B36"/>
    <mergeCell ref="D37:D46"/>
    <mergeCell ref="D35:D36"/>
    <mergeCell ref="E35:E36"/>
    <mergeCell ref="E37:E46"/>
    <mergeCell ref="C23:C28"/>
    <mergeCell ref="B29:B34"/>
    <mergeCell ref="D23:D28"/>
    <mergeCell ref="D29:D34"/>
    <mergeCell ref="A2:F2"/>
    <mergeCell ref="A3:F3"/>
    <mergeCell ref="A29:A34"/>
    <mergeCell ref="A10:A13"/>
    <mergeCell ref="B10:B13"/>
    <mergeCell ref="C10:C13"/>
    <mergeCell ref="E29:E34"/>
    <mergeCell ref="A15:A22"/>
    <mergeCell ref="C6:C8"/>
    <mergeCell ref="D4:D8"/>
    <mergeCell ref="C15:C22"/>
    <mergeCell ref="D15:D22"/>
    <mergeCell ref="A23:A28"/>
    <mergeCell ref="B23:B28"/>
    <mergeCell ref="E23:E28"/>
    <mergeCell ref="F15:F22"/>
    <mergeCell ref="A92:A99"/>
    <mergeCell ref="A68:A75"/>
    <mergeCell ref="B92:B99"/>
    <mergeCell ref="C92:C99"/>
    <mergeCell ref="C29:C34"/>
    <mergeCell ref="A76:A85"/>
    <mergeCell ref="C35:C36"/>
    <mergeCell ref="A35:A36"/>
    <mergeCell ref="A87:A91"/>
    <mergeCell ref="C37:C46"/>
    <mergeCell ref="C48:C53"/>
    <mergeCell ref="A48:A53"/>
    <mergeCell ref="A54:A60"/>
    <mergeCell ref="A62:A66"/>
    <mergeCell ref="B62:B66"/>
    <mergeCell ref="A37:A4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7"/>
  <sheetViews>
    <sheetView zoomScale="75" workbookViewId="0">
      <selection sqref="A1:F147"/>
    </sheetView>
  </sheetViews>
  <sheetFormatPr defaultRowHeight="15.75" x14ac:dyDescent="0.25"/>
  <cols>
    <col min="1" max="1" width="35" style="32" customWidth="1"/>
    <col min="2" max="2" width="15.140625" style="32" customWidth="1"/>
    <col min="3" max="3" width="14" style="32" customWidth="1"/>
    <col min="4" max="4" width="15.42578125" style="32" customWidth="1"/>
    <col min="5" max="5" width="13.85546875" style="32" customWidth="1"/>
    <col min="6" max="6" width="15.42578125" style="32" customWidth="1"/>
    <col min="7" max="16384" width="9.140625" style="32"/>
  </cols>
  <sheetData>
    <row r="1" spans="1:6" s="37" customFormat="1" ht="18.75" x14ac:dyDescent="0.3">
      <c r="A1" s="70" t="s">
        <v>96</v>
      </c>
      <c r="B1" s="70"/>
      <c r="C1" s="70"/>
      <c r="D1" s="70"/>
      <c r="E1" s="70"/>
      <c r="F1" s="70"/>
    </row>
    <row r="2" spans="1:6" s="36" customFormat="1" ht="18.75" x14ac:dyDescent="0.3">
      <c r="A2" s="59" t="s">
        <v>87</v>
      </c>
      <c r="B2" s="59"/>
      <c r="C2" s="59"/>
      <c r="D2" s="59"/>
      <c r="E2" s="59"/>
      <c r="F2" s="59"/>
    </row>
    <row r="3" spans="1:6" s="11" customFormat="1" ht="15.75" customHeight="1" x14ac:dyDescent="0.25">
      <c r="A3" s="60" t="s">
        <v>47</v>
      </c>
      <c r="B3" s="60"/>
      <c r="C3" s="60"/>
      <c r="D3" s="60"/>
      <c r="E3" s="60"/>
      <c r="F3" s="60"/>
    </row>
    <row r="5" spans="1:6" x14ac:dyDescent="0.25">
      <c r="A5" s="67" t="s">
        <v>32</v>
      </c>
      <c r="B5" s="67" t="s">
        <v>0</v>
      </c>
      <c r="C5" s="67"/>
      <c r="D5" s="67" t="s">
        <v>30</v>
      </c>
      <c r="E5" s="67" t="s">
        <v>1</v>
      </c>
      <c r="F5" s="67" t="s">
        <v>31</v>
      </c>
    </row>
    <row r="6" spans="1:6" x14ac:dyDescent="0.25">
      <c r="A6" s="67"/>
      <c r="B6" s="67"/>
      <c r="C6" s="67"/>
      <c r="D6" s="67"/>
      <c r="E6" s="67"/>
      <c r="F6" s="67"/>
    </row>
    <row r="7" spans="1:6" x14ac:dyDescent="0.25">
      <c r="A7" s="67"/>
      <c r="B7" s="67" t="s">
        <v>11</v>
      </c>
      <c r="C7" s="67" t="s">
        <v>12</v>
      </c>
      <c r="D7" s="67"/>
      <c r="E7" s="67"/>
      <c r="F7" s="67"/>
    </row>
    <row r="8" spans="1:6" x14ac:dyDescent="0.25">
      <c r="A8" s="67"/>
      <c r="B8" s="67"/>
      <c r="C8" s="67"/>
      <c r="D8" s="67"/>
      <c r="E8" s="67"/>
      <c r="F8" s="67"/>
    </row>
    <row r="9" spans="1:6" x14ac:dyDescent="0.25">
      <c r="A9" s="67"/>
      <c r="B9" s="67"/>
      <c r="C9" s="67"/>
      <c r="D9" s="67"/>
      <c r="E9" s="67"/>
      <c r="F9" s="67"/>
    </row>
    <row r="10" spans="1:6" x14ac:dyDescent="0.25">
      <c r="A10" s="44">
        <v>1</v>
      </c>
      <c r="B10" s="44">
        <v>2</v>
      </c>
      <c r="C10" s="44">
        <v>3</v>
      </c>
      <c r="D10" s="44">
        <v>4</v>
      </c>
      <c r="E10" s="44">
        <v>5</v>
      </c>
      <c r="F10" s="44">
        <v>6</v>
      </c>
    </row>
    <row r="11" spans="1:6" x14ac:dyDescent="0.25">
      <c r="A11" s="64" t="s">
        <v>33</v>
      </c>
      <c r="B11" s="65">
        <v>1</v>
      </c>
      <c r="C11" s="65">
        <v>1</v>
      </c>
      <c r="D11" s="69">
        <v>1</v>
      </c>
      <c r="E11" s="65" t="s">
        <v>5</v>
      </c>
      <c r="F11" s="65">
        <f t="shared" ref="F11:F18" si="0">IF(AND(D11&gt;=80%,D11&lt;=120%),2,IF(D11&lt;80%,3,1))</f>
        <v>2</v>
      </c>
    </row>
    <row r="12" spans="1:6" x14ac:dyDescent="0.25">
      <c r="A12" s="64"/>
      <c r="B12" s="65"/>
      <c r="C12" s="65"/>
      <c r="D12" s="69">
        <f t="shared" ref="D12:D18" si="1">IF(C12=0,0,B12/C12)</f>
        <v>0</v>
      </c>
      <c r="E12" s="65"/>
      <c r="F12" s="65">
        <f t="shared" si="0"/>
        <v>3</v>
      </c>
    </row>
    <row r="13" spans="1:6" x14ac:dyDescent="0.25">
      <c r="A13" s="64"/>
      <c r="B13" s="65"/>
      <c r="C13" s="65"/>
      <c r="D13" s="69">
        <f t="shared" si="1"/>
        <v>0</v>
      </c>
      <c r="E13" s="65"/>
      <c r="F13" s="65">
        <f t="shared" si="0"/>
        <v>3</v>
      </c>
    </row>
    <row r="14" spans="1:6" x14ac:dyDescent="0.25">
      <c r="A14" s="64"/>
      <c r="B14" s="65"/>
      <c r="C14" s="65"/>
      <c r="D14" s="69">
        <f t="shared" si="1"/>
        <v>0</v>
      </c>
      <c r="E14" s="65"/>
      <c r="F14" s="65">
        <f t="shared" si="0"/>
        <v>3</v>
      </c>
    </row>
    <row r="15" spans="1:6" x14ac:dyDescent="0.25">
      <c r="A15" s="64"/>
      <c r="B15" s="65"/>
      <c r="C15" s="65"/>
      <c r="D15" s="69">
        <f t="shared" si="1"/>
        <v>0</v>
      </c>
      <c r="E15" s="65"/>
      <c r="F15" s="65">
        <f t="shared" si="0"/>
        <v>3</v>
      </c>
    </row>
    <row r="16" spans="1:6" x14ac:dyDescent="0.25">
      <c r="A16" s="64"/>
      <c r="B16" s="65"/>
      <c r="C16" s="65"/>
      <c r="D16" s="69">
        <f t="shared" si="1"/>
        <v>0</v>
      </c>
      <c r="E16" s="65"/>
      <c r="F16" s="65">
        <f t="shared" si="0"/>
        <v>3</v>
      </c>
    </row>
    <row r="17" spans="1:6" x14ac:dyDescent="0.25">
      <c r="A17" s="64"/>
      <c r="B17" s="65"/>
      <c r="C17" s="65"/>
      <c r="D17" s="69">
        <f t="shared" si="1"/>
        <v>0</v>
      </c>
      <c r="E17" s="65"/>
      <c r="F17" s="65">
        <f t="shared" si="0"/>
        <v>3</v>
      </c>
    </row>
    <row r="18" spans="1:6" x14ac:dyDescent="0.25">
      <c r="A18" s="64"/>
      <c r="B18" s="65"/>
      <c r="C18" s="65"/>
      <c r="D18" s="69">
        <f t="shared" si="1"/>
        <v>0</v>
      </c>
      <c r="E18" s="65"/>
      <c r="F18" s="65">
        <f t="shared" si="0"/>
        <v>3</v>
      </c>
    </row>
    <row r="19" spans="1:6" x14ac:dyDescent="0.25">
      <c r="A19" s="43"/>
      <c r="B19" s="44"/>
      <c r="C19" s="44"/>
      <c r="D19" s="29"/>
      <c r="E19" s="44"/>
      <c r="F19" s="44"/>
    </row>
    <row r="20" spans="1:6" x14ac:dyDescent="0.25">
      <c r="A20" s="64" t="s">
        <v>34</v>
      </c>
      <c r="B20" s="65" t="s">
        <v>7</v>
      </c>
      <c r="C20" s="65" t="s">
        <v>3</v>
      </c>
      <c r="D20" s="69" t="s">
        <v>7</v>
      </c>
      <c r="E20" s="65" t="s">
        <v>3</v>
      </c>
      <c r="F20" s="72">
        <f>(F24+F31+F39+F50+F59+F68)/6</f>
        <v>2</v>
      </c>
    </row>
    <row r="21" spans="1:6" x14ac:dyDescent="0.25">
      <c r="A21" s="64"/>
      <c r="B21" s="65"/>
      <c r="C21" s="65"/>
      <c r="D21" s="69"/>
      <c r="E21" s="65"/>
      <c r="F21" s="72"/>
    </row>
    <row r="22" spans="1:6" x14ac:dyDescent="0.25">
      <c r="A22" s="64"/>
      <c r="B22" s="65"/>
      <c r="C22" s="65"/>
      <c r="D22" s="69"/>
      <c r="E22" s="65"/>
      <c r="F22" s="72"/>
    </row>
    <row r="23" spans="1:6" x14ac:dyDescent="0.25">
      <c r="A23" s="43" t="s">
        <v>4</v>
      </c>
      <c r="B23" s="44"/>
      <c r="C23" s="44"/>
      <c r="D23" s="29"/>
      <c r="E23" s="44"/>
      <c r="F23" s="44"/>
    </row>
    <row r="24" spans="1:6" x14ac:dyDescent="0.25">
      <c r="A24" s="62" t="s">
        <v>71</v>
      </c>
      <c r="B24" s="67">
        <v>0</v>
      </c>
      <c r="C24" s="67">
        <v>0</v>
      </c>
      <c r="D24" s="68">
        <v>1</v>
      </c>
      <c r="E24" s="67" t="s">
        <v>9</v>
      </c>
      <c r="F24" s="67">
        <f t="shared" ref="F24:F30" si="2">IF(AND(D24&gt;=80%,D24&lt;=120%),2,IF(D24&lt;80%,1,3))</f>
        <v>2</v>
      </c>
    </row>
    <row r="25" spans="1:6" x14ac:dyDescent="0.25">
      <c r="A25" s="62"/>
      <c r="B25" s="67"/>
      <c r="C25" s="67"/>
      <c r="D25" s="68">
        <f t="shared" ref="D25:D73" si="3">IF(C25=0,0,B25/C25)</f>
        <v>0</v>
      </c>
      <c r="E25" s="67"/>
      <c r="F25" s="67">
        <f t="shared" si="2"/>
        <v>1</v>
      </c>
    </row>
    <row r="26" spans="1:6" x14ac:dyDescent="0.25">
      <c r="A26" s="62"/>
      <c r="B26" s="67"/>
      <c r="C26" s="67"/>
      <c r="D26" s="68">
        <f t="shared" si="3"/>
        <v>0</v>
      </c>
      <c r="E26" s="67"/>
      <c r="F26" s="67">
        <f t="shared" si="2"/>
        <v>1</v>
      </c>
    </row>
    <row r="27" spans="1:6" x14ac:dyDescent="0.25">
      <c r="A27" s="62"/>
      <c r="B27" s="67"/>
      <c r="C27" s="67"/>
      <c r="D27" s="68">
        <f t="shared" si="3"/>
        <v>0</v>
      </c>
      <c r="E27" s="67"/>
      <c r="F27" s="67">
        <f t="shared" si="2"/>
        <v>1</v>
      </c>
    </row>
    <row r="28" spans="1:6" x14ac:dyDescent="0.25">
      <c r="A28" s="62"/>
      <c r="B28" s="67"/>
      <c r="C28" s="67"/>
      <c r="D28" s="68">
        <f t="shared" si="3"/>
        <v>0</v>
      </c>
      <c r="E28" s="67"/>
      <c r="F28" s="67">
        <f t="shared" si="2"/>
        <v>1</v>
      </c>
    </row>
    <row r="29" spans="1:6" x14ac:dyDescent="0.25">
      <c r="A29" s="62"/>
      <c r="B29" s="67"/>
      <c r="C29" s="67"/>
      <c r="D29" s="68">
        <f t="shared" si="3"/>
        <v>0</v>
      </c>
      <c r="E29" s="67"/>
      <c r="F29" s="67">
        <f t="shared" si="2"/>
        <v>1</v>
      </c>
    </row>
    <row r="30" spans="1:6" x14ac:dyDescent="0.25">
      <c r="A30" s="62"/>
      <c r="B30" s="67"/>
      <c r="C30" s="67"/>
      <c r="D30" s="68">
        <f t="shared" si="3"/>
        <v>0</v>
      </c>
      <c r="E30" s="67"/>
      <c r="F30" s="67">
        <f t="shared" si="2"/>
        <v>1</v>
      </c>
    </row>
    <row r="31" spans="1:6" x14ac:dyDescent="0.25">
      <c r="A31" s="62" t="s">
        <v>72</v>
      </c>
      <c r="B31" s="67">
        <v>0</v>
      </c>
      <c r="C31" s="67">
        <v>0</v>
      </c>
      <c r="D31" s="68">
        <v>1</v>
      </c>
      <c r="E31" s="67" t="s">
        <v>5</v>
      </c>
      <c r="F31" s="67">
        <f t="shared" ref="F31:F38" si="4">IF(AND(D31&gt;=80%,D31&lt;=120%),2,IF(D31&lt;80%,3,1))</f>
        <v>2</v>
      </c>
    </row>
    <row r="32" spans="1:6" x14ac:dyDescent="0.25">
      <c r="A32" s="62"/>
      <c r="B32" s="67"/>
      <c r="C32" s="67"/>
      <c r="D32" s="68">
        <f t="shared" si="3"/>
        <v>0</v>
      </c>
      <c r="E32" s="67"/>
      <c r="F32" s="67">
        <f t="shared" si="4"/>
        <v>3</v>
      </c>
    </row>
    <row r="33" spans="1:6" x14ac:dyDescent="0.25">
      <c r="A33" s="62"/>
      <c r="B33" s="67"/>
      <c r="C33" s="67"/>
      <c r="D33" s="68">
        <f t="shared" si="3"/>
        <v>0</v>
      </c>
      <c r="E33" s="67"/>
      <c r="F33" s="67">
        <f t="shared" si="4"/>
        <v>3</v>
      </c>
    </row>
    <row r="34" spans="1:6" x14ac:dyDescent="0.25">
      <c r="A34" s="62"/>
      <c r="B34" s="67"/>
      <c r="C34" s="67"/>
      <c r="D34" s="68">
        <f t="shared" si="3"/>
        <v>0</v>
      </c>
      <c r="E34" s="67"/>
      <c r="F34" s="67">
        <f t="shared" si="4"/>
        <v>3</v>
      </c>
    </row>
    <row r="35" spans="1:6" x14ac:dyDescent="0.25">
      <c r="A35" s="62"/>
      <c r="B35" s="67"/>
      <c r="C35" s="67"/>
      <c r="D35" s="68">
        <f t="shared" si="3"/>
        <v>0</v>
      </c>
      <c r="E35" s="67"/>
      <c r="F35" s="67">
        <f t="shared" si="4"/>
        <v>3</v>
      </c>
    </row>
    <row r="36" spans="1:6" x14ac:dyDescent="0.25">
      <c r="A36" s="62"/>
      <c r="B36" s="67"/>
      <c r="C36" s="67"/>
      <c r="D36" s="68">
        <f t="shared" si="3"/>
        <v>0</v>
      </c>
      <c r="E36" s="67"/>
      <c r="F36" s="67">
        <f t="shared" si="4"/>
        <v>3</v>
      </c>
    </row>
    <row r="37" spans="1:6" x14ac:dyDescent="0.25">
      <c r="A37" s="62"/>
      <c r="B37" s="67"/>
      <c r="C37" s="67"/>
      <c r="D37" s="68">
        <f t="shared" si="3"/>
        <v>0</v>
      </c>
      <c r="E37" s="67"/>
      <c r="F37" s="67">
        <f t="shared" si="4"/>
        <v>3</v>
      </c>
    </row>
    <row r="38" spans="1:6" x14ac:dyDescent="0.25">
      <c r="A38" s="62"/>
      <c r="B38" s="67"/>
      <c r="C38" s="67"/>
      <c r="D38" s="68">
        <f t="shared" si="3"/>
        <v>0</v>
      </c>
      <c r="E38" s="67"/>
      <c r="F38" s="67">
        <f t="shared" si="4"/>
        <v>3</v>
      </c>
    </row>
    <row r="39" spans="1:6" x14ac:dyDescent="0.25">
      <c r="A39" s="62" t="s">
        <v>73</v>
      </c>
      <c r="B39" s="67">
        <v>0</v>
      </c>
      <c r="C39" s="67">
        <v>0</v>
      </c>
      <c r="D39" s="68">
        <v>1</v>
      </c>
      <c r="E39" s="67" t="s">
        <v>9</v>
      </c>
      <c r="F39" s="67">
        <v>2</v>
      </c>
    </row>
    <row r="40" spans="1:6" x14ac:dyDescent="0.25">
      <c r="A40" s="62"/>
      <c r="B40" s="67"/>
      <c r="C40" s="67"/>
      <c r="D40" s="68">
        <f t="shared" si="3"/>
        <v>0</v>
      </c>
      <c r="E40" s="67"/>
      <c r="F40" s="67">
        <f t="shared" ref="F40:F58" si="5">IF(AND(D40&gt;=80%,D40&lt;=120%),2,IF(D40&lt;80%,1,3))</f>
        <v>1</v>
      </c>
    </row>
    <row r="41" spans="1:6" x14ac:dyDescent="0.25">
      <c r="A41" s="62"/>
      <c r="B41" s="67"/>
      <c r="C41" s="67"/>
      <c r="D41" s="68">
        <f t="shared" si="3"/>
        <v>0</v>
      </c>
      <c r="E41" s="67"/>
      <c r="F41" s="67">
        <f t="shared" si="5"/>
        <v>1</v>
      </c>
    </row>
    <row r="42" spans="1:6" x14ac:dyDescent="0.25">
      <c r="A42" s="62"/>
      <c r="B42" s="67"/>
      <c r="C42" s="67"/>
      <c r="D42" s="68">
        <f t="shared" si="3"/>
        <v>0</v>
      </c>
      <c r="E42" s="67"/>
      <c r="F42" s="67">
        <f t="shared" si="5"/>
        <v>1</v>
      </c>
    </row>
    <row r="43" spans="1:6" x14ac:dyDescent="0.25">
      <c r="A43" s="62"/>
      <c r="B43" s="67"/>
      <c r="C43" s="67"/>
      <c r="D43" s="68">
        <f t="shared" si="3"/>
        <v>0</v>
      </c>
      <c r="E43" s="67"/>
      <c r="F43" s="67">
        <f t="shared" si="5"/>
        <v>1</v>
      </c>
    </row>
    <row r="44" spans="1:6" x14ac:dyDescent="0.25">
      <c r="A44" s="62"/>
      <c r="B44" s="67"/>
      <c r="C44" s="67"/>
      <c r="D44" s="68">
        <f t="shared" si="3"/>
        <v>0</v>
      </c>
      <c r="E44" s="67"/>
      <c r="F44" s="67">
        <f t="shared" si="5"/>
        <v>1</v>
      </c>
    </row>
    <row r="45" spans="1:6" x14ac:dyDescent="0.25">
      <c r="A45" s="62"/>
      <c r="B45" s="67"/>
      <c r="C45" s="67"/>
      <c r="D45" s="68">
        <f t="shared" si="3"/>
        <v>0</v>
      </c>
      <c r="E45" s="67"/>
      <c r="F45" s="67">
        <f t="shared" si="5"/>
        <v>1</v>
      </c>
    </row>
    <row r="46" spans="1:6" x14ac:dyDescent="0.25">
      <c r="A46" s="62"/>
      <c r="B46" s="67"/>
      <c r="C46" s="67"/>
      <c r="D46" s="68">
        <f t="shared" si="3"/>
        <v>0</v>
      </c>
      <c r="E46" s="67"/>
      <c r="F46" s="67">
        <f t="shared" si="5"/>
        <v>1</v>
      </c>
    </row>
    <row r="47" spans="1:6" x14ac:dyDescent="0.25">
      <c r="A47" s="62"/>
      <c r="B47" s="67"/>
      <c r="C47" s="67"/>
      <c r="D47" s="68">
        <f t="shared" si="3"/>
        <v>0</v>
      </c>
      <c r="E47" s="67"/>
      <c r="F47" s="67">
        <f t="shared" si="5"/>
        <v>1</v>
      </c>
    </row>
    <row r="48" spans="1:6" x14ac:dyDescent="0.25">
      <c r="A48" s="62"/>
      <c r="B48" s="67"/>
      <c r="C48" s="67"/>
      <c r="D48" s="68">
        <f t="shared" si="3"/>
        <v>0</v>
      </c>
      <c r="E48" s="67"/>
      <c r="F48" s="67">
        <f t="shared" si="5"/>
        <v>1</v>
      </c>
    </row>
    <row r="49" spans="1:6" ht="24" customHeight="1" x14ac:dyDescent="0.25">
      <c r="A49" s="62"/>
      <c r="B49" s="67"/>
      <c r="C49" s="67"/>
      <c r="D49" s="68">
        <f t="shared" si="3"/>
        <v>0</v>
      </c>
      <c r="E49" s="67"/>
      <c r="F49" s="67">
        <f t="shared" si="5"/>
        <v>1</v>
      </c>
    </row>
    <row r="50" spans="1:6" x14ac:dyDescent="0.25">
      <c r="A50" s="62" t="s">
        <v>74</v>
      </c>
      <c r="B50" s="67">
        <v>0</v>
      </c>
      <c r="C50" s="67">
        <v>0</v>
      </c>
      <c r="D50" s="68">
        <v>1</v>
      </c>
      <c r="E50" s="67" t="s">
        <v>9</v>
      </c>
      <c r="F50" s="67">
        <f t="shared" si="5"/>
        <v>2</v>
      </c>
    </row>
    <row r="51" spans="1:6" x14ac:dyDescent="0.25">
      <c r="A51" s="62"/>
      <c r="B51" s="67"/>
      <c r="C51" s="67"/>
      <c r="D51" s="68">
        <f t="shared" si="3"/>
        <v>0</v>
      </c>
      <c r="E51" s="67"/>
      <c r="F51" s="67">
        <f t="shared" si="5"/>
        <v>1</v>
      </c>
    </row>
    <row r="52" spans="1:6" x14ac:dyDescent="0.25">
      <c r="A52" s="62"/>
      <c r="B52" s="67"/>
      <c r="C52" s="67"/>
      <c r="D52" s="68">
        <f t="shared" si="3"/>
        <v>0</v>
      </c>
      <c r="E52" s="67"/>
      <c r="F52" s="67">
        <f t="shared" si="5"/>
        <v>1</v>
      </c>
    </row>
    <row r="53" spans="1:6" x14ac:dyDescent="0.25">
      <c r="A53" s="62"/>
      <c r="B53" s="67"/>
      <c r="C53" s="67"/>
      <c r="D53" s="68">
        <f t="shared" si="3"/>
        <v>0</v>
      </c>
      <c r="E53" s="67"/>
      <c r="F53" s="67">
        <f t="shared" si="5"/>
        <v>1</v>
      </c>
    </row>
    <row r="54" spans="1:6" x14ac:dyDescent="0.25">
      <c r="A54" s="62"/>
      <c r="B54" s="67"/>
      <c r="C54" s="67"/>
      <c r="D54" s="68">
        <f t="shared" si="3"/>
        <v>0</v>
      </c>
      <c r="E54" s="67"/>
      <c r="F54" s="67">
        <f t="shared" si="5"/>
        <v>1</v>
      </c>
    </row>
    <row r="55" spans="1:6" x14ac:dyDescent="0.25">
      <c r="A55" s="62"/>
      <c r="B55" s="67"/>
      <c r="C55" s="67"/>
      <c r="D55" s="68">
        <f t="shared" si="3"/>
        <v>0</v>
      </c>
      <c r="E55" s="67"/>
      <c r="F55" s="67">
        <f t="shared" si="5"/>
        <v>1</v>
      </c>
    </row>
    <row r="56" spans="1:6" x14ac:dyDescent="0.25">
      <c r="A56" s="62"/>
      <c r="B56" s="67"/>
      <c r="C56" s="67"/>
      <c r="D56" s="68">
        <f t="shared" si="3"/>
        <v>0</v>
      </c>
      <c r="E56" s="67"/>
      <c r="F56" s="67">
        <f t="shared" si="5"/>
        <v>1</v>
      </c>
    </row>
    <row r="57" spans="1:6" x14ac:dyDescent="0.25">
      <c r="A57" s="62"/>
      <c r="B57" s="67"/>
      <c r="C57" s="67"/>
      <c r="D57" s="68">
        <f t="shared" si="3"/>
        <v>0</v>
      </c>
      <c r="E57" s="67"/>
      <c r="F57" s="67">
        <f t="shared" si="5"/>
        <v>1</v>
      </c>
    </row>
    <row r="58" spans="1:6" ht="55.5" customHeight="1" x14ac:dyDescent="0.25">
      <c r="A58" s="62"/>
      <c r="B58" s="67"/>
      <c r="C58" s="67"/>
      <c r="D58" s="68">
        <f t="shared" si="3"/>
        <v>0</v>
      </c>
      <c r="E58" s="67"/>
      <c r="F58" s="67">
        <f t="shared" si="5"/>
        <v>1</v>
      </c>
    </row>
    <row r="59" spans="1:6" x14ac:dyDescent="0.25">
      <c r="A59" s="62" t="s">
        <v>75</v>
      </c>
      <c r="B59" s="67">
        <v>0</v>
      </c>
      <c r="C59" s="67">
        <v>0</v>
      </c>
      <c r="D59" s="68">
        <v>1</v>
      </c>
      <c r="E59" s="67" t="s">
        <v>5</v>
      </c>
      <c r="F59" s="67">
        <f t="shared" ref="F59:F73" si="6">IF(AND(D59&gt;=80%,D59&lt;=120%),2,IF(D59&lt;80%,3,1))</f>
        <v>2</v>
      </c>
    </row>
    <row r="60" spans="1:6" x14ac:dyDescent="0.25">
      <c r="A60" s="62"/>
      <c r="B60" s="67"/>
      <c r="C60" s="67"/>
      <c r="D60" s="68">
        <f t="shared" si="3"/>
        <v>0</v>
      </c>
      <c r="E60" s="67"/>
      <c r="F60" s="67">
        <f t="shared" si="6"/>
        <v>3</v>
      </c>
    </row>
    <row r="61" spans="1:6" x14ac:dyDescent="0.25">
      <c r="A61" s="62"/>
      <c r="B61" s="67"/>
      <c r="C61" s="67"/>
      <c r="D61" s="68">
        <f t="shared" si="3"/>
        <v>0</v>
      </c>
      <c r="E61" s="67"/>
      <c r="F61" s="67">
        <f t="shared" si="6"/>
        <v>3</v>
      </c>
    </row>
    <row r="62" spans="1:6" x14ac:dyDescent="0.25">
      <c r="A62" s="62"/>
      <c r="B62" s="67"/>
      <c r="C62" s="67"/>
      <c r="D62" s="68">
        <f t="shared" si="3"/>
        <v>0</v>
      </c>
      <c r="E62" s="67"/>
      <c r="F62" s="67">
        <f t="shared" si="6"/>
        <v>3</v>
      </c>
    </row>
    <row r="63" spans="1:6" x14ac:dyDescent="0.25">
      <c r="A63" s="62"/>
      <c r="B63" s="67"/>
      <c r="C63" s="67"/>
      <c r="D63" s="68">
        <f t="shared" si="3"/>
        <v>0</v>
      </c>
      <c r="E63" s="67"/>
      <c r="F63" s="67">
        <f t="shared" si="6"/>
        <v>3</v>
      </c>
    </row>
    <row r="64" spans="1:6" x14ac:dyDescent="0.25">
      <c r="A64" s="62"/>
      <c r="B64" s="67"/>
      <c r="C64" s="67"/>
      <c r="D64" s="68">
        <f t="shared" si="3"/>
        <v>0</v>
      </c>
      <c r="E64" s="67"/>
      <c r="F64" s="67">
        <f t="shared" si="6"/>
        <v>3</v>
      </c>
    </row>
    <row r="65" spans="1:6" x14ac:dyDescent="0.25">
      <c r="A65" s="62"/>
      <c r="B65" s="67"/>
      <c r="C65" s="67"/>
      <c r="D65" s="68">
        <f t="shared" si="3"/>
        <v>0</v>
      </c>
      <c r="E65" s="67"/>
      <c r="F65" s="67">
        <f t="shared" si="6"/>
        <v>3</v>
      </c>
    </row>
    <row r="66" spans="1:6" x14ac:dyDescent="0.25">
      <c r="A66" s="62"/>
      <c r="B66" s="67"/>
      <c r="C66" s="67"/>
      <c r="D66" s="68">
        <f t="shared" si="3"/>
        <v>0</v>
      </c>
      <c r="E66" s="67"/>
      <c r="F66" s="67">
        <f t="shared" si="6"/>
        <v>3</v>
      </c>
    </row>
    <row r="67" spans="1:6" x14ac:dyDescent="0.25">
      <c r="A67" s="62"/>
      <c r="B67" s="67"/>
      <c r="C67" s="67"/>
      <c r="D67" s="68">
        <f t="shared" si="3"/>
        <v>0</v>
      </c>
      <c r="E67" s="67"/>
      <c r="F67" s="67">
        <f t="shared" si="6"/>
        <v>3</v>
      </c>
    </row>
    <row r="68" spans="1:6" x14ac:dyDescent="0.25">
      <c r="A68" s="62" t="s">
        <v>76</v>
      </c>
      <c r="B68" s="67">
        <v>0</v>
      </c>
      <c r="C68" s="67">
        <v>0</v>
      </c>
      <c r="D68" s="68">
        <v>1</v>
      </c>
      <c r="E68" s="67" t="s">
        <v>5</v>
      </c>
      <c r="F68" s="67">
        <f t="shared" si="6"/>
        <v>2</v>
      </c>
    </row>
    <row r="69" spans="1:6" x14ac:dyDescent="0.25">
      <c r="A69" s="62"/>
      <c r="B69" s="67"/>
      <c r="C69" s="67"/>
      <c r="D69" s="68">
        <f t="shared" si="3"/>
        <v>0</v>
      </c>
      <c r="E69" s="67"/>
      <c r="F69" s="67">
        <f t="shared" si="6"/>
        <v>3</v>
      </c>
    </row>
    <row r="70" spans="1:6" x14ac:dyDescent="0.25">
      <c r="A70" s="62"/>
      <c r="B70" s="67"/>
      <c r="C70" s="67"/>
      <c r="D70" s="68">
        <f t="shared" si="3"/>
        <v>0</v>
      </c>
      <c r="E70" s="67"/>
      <c r="F70" s="67">
        <f t="shared" si="6"/>
        <v>3</v>
      </c>
    </row>
    <row r="71" spans="1:6" x14ac:dyDescent="0.25">
      <c r="A71" s="62"/>
      <c r="B71" s="67"/>
      <c r="C71" s="67"/>
      <c r="D71" s="68">
        <f t="shared" si="3"/>
        <v>0</v>
      </c>
      <c r="E71" s="67"/>
      <c r="F71" s="67">
        <f t="shared" si="6"/>
        <v>3</v>
      </c>
    </row>
    <row r="72" spans="1:6" x14ac:dyDescent="0.25">
      <c r="A72" s="62"/>
      <c r="B72" s="67"/>
      <c r="C72" s="67"/>
      <c r="D72" s="68">
        <f t="shared" si="3"/>
        <v>0</v>
      </c>
      <c r="E72" s="67"/>
      <c r="F72" s="67">
        <f t="shared" si="6"/>
        <v>3</v>
      </c>
    </row>
    <row r="73" spans="1:6" x14ac:dyDescent="0.25">
      <c r="A73" s="62"/>
      <c r="B73" s="67"/>
      <c r="C73" s="67"/>
      <c r="D73" s="68">
        <f t="shared" si="3"/>
        <v>0</v>
      </c>
      <c r="E73" s="67"/>
      <c r="F73" s="67">
        <f t="shared" si="6"/>
        <v>3</v>
      </c>
    </row>
    <row r="74" spans="1:6" x14ac:dyDescent="0.25">
      <c r="A74" s="43"/>
      <c r="B74" s="44"/>
      <c r="C74" s="44"/>
      <c r="D74" s="29"/>
      <c r="E74" s="44"/>
      <c r="F74" s="44"/>
    </row>
    <row r="75" spans="1:6" x14ac:dyDescent="0.25">
      <c r="A75" s="62" t="s">
        <v>35</v>
      </c>
      <c r="B75" s="68" t="s">
        <v>7</v>
      </c>
      <c r="C75" s="67" t="s">
        <v>3</v>
      </c>
      <c r="D75" s="68" t="s">
        <v>7</v>
      </c>
      <c r="E75" s="67" t="s">
        <v>3</v>
      </c>
      <c r="F75" s="65">
        <f>(F79+F84)/2</f>
        <v>2</v>
      </c>
    </row>
    <row r="76" spans="1:6" x14ac:dyDescent="0.25">
      <c r="A76" s="62"/>
      <c r="B76" s="68"/>
      <c r="C76" s="67"/>
      <c r="D76" s="68"/>
      <c r="E76" s="67"/>
      <c r="F76" s="65"/>
    </row>
    <row r="77" spans="1:6" x14ac:dyDescent="0.25">
      <c r="A77" s="62"/>
      <c r="B77" s="68"/>
      <c r="C77" s="67"/>
      <c r="D77" s="68"/>
      <c r="E77" s="67"/>
      <c r="F77" s="65"/>
    </row>
    <row r="78" spans="1:6" x14ac:dyDescent="0.25">
      <c r="A78" s="43" t="s">
        <v>4</v>
      </c>
      <c r="B78" s="44"/>
      <c r="C78" s="44"/>
      <c r="D78" s="29"/>
      <c r="E78" s="44"/>
      <c r="F78" s="44"/>
    </row>
    <row r="79" spans="1:6" x14ac:dyDescent="0.25">
      <c r="A79" s="62" t="s">
        <v>77</v>
      </c>
      <c r="B79" s="67">
        <v>4</v>
      </c>
      <c r="C79" s="67">
        <v>5</v>
      </c>
      <c r="D79" s="68">
        <f>B79/C79</f>
        <v>0.8</v>
      </c>
      <c r="E79" s="67" t="s">
        <v>9</v>
      </c>
      <c r="F79" s="67">
        <f>IF(AND(D79&gt;=80%,D79&lt;=120%),2,IF(D79&lt;80%,1,3))</f>
        <v>2</v>
      </c>
    </row>
    <row r="80" spans="1:6" x14ac:dyDescent="0.25">
      <c r="A80" s="62"/>
      <c r="B80" s="67"/>
      <c r="C80" s="67"/>
      <c r="D80" s="68">
        <f>IF(C80=0,0,B80/C80)</f>
        <v>0</v>
      </c>
      <c r="E80" s="67"/>
      <c r="F80" s="67">
        <f>IF(AND(D80&gt;=80%,D80&lt;=120%),2,IF(D80&lt;80%,1,3))</f>
        <v>1</v>
      </c>
    </row>
    <row r="81" spans="1:6" x14ac:dyDescent="0.25">
      <c r="A81" s="62"/>
      <c r="B81" s="67"/>
      <c r="C81" s="67"/>
      <c r="D81" s="68">
        <f>IF(C81=0,0,B81/C81)</f>
        <v>0</v>
      </c>
      <c r="E81" s="67"/>
      <c r="F81" s="67">
        <f>IF(AND(D81&gt;=80%,D81&lt;=120%),2,IF(D81&lt;80%,1,3))</f>
        <v>1</v>
      </c>
    </row>
    <row r="82" spans="1:6" x14ac:dyDescent="0.25">
      <c r="A82" s="62"/>
      <c r="B82" s="67"/>
      <c r="C82" s="67"/>
      <c r="D82" s="68">
        <f>IF(C82=0,0,B82/C82)</f>
        <v>0</v>
      </c>
      <c r="E82" s="67"/>
      <c r="F82" s="67">
        <f>IF(AND(D82&gt;=80%,D82&lt;=120%),2,IF(D82&lt;80%,1,3))</f>
        <v>1</v>
      </c>
    </row>
    <row r="83" spans="1:6" x14ac:dyDescent="0.25">
      <c r="A83" s="62"/>
      <c r="B83" s="67"/>
      <c r="C83" s="67"/>
      <c r="D83" s="68">
        <f>IF(C83=0,0,B83/C83)</f>
        <v>0</v>
      </c>
      <c r="E83" s="67"/>
      <c r="F83" s="67">
        <f>IF(AND(D83&gt;=80%,D83&lt;=120%),2,IF(D83&lt;80%,1,3))</f>
        <v>1</v>
      </c>
    </row>
    <row r="84" spans="1:6" ht="15.75" customHeight="1" x14ac:dyDescent="0.25">
      <c r="A84" s="62" t="s">
        <v>36</v>
      </c>
      <c r="B84" s="67" t="s">
        <v>3</v>
      </c>
      <c r="C84" s="67" t="s">
        <v>3</v>
      </c>
      <c r="D84" s="68">
        <v>1</v>
      </c>
      <c r="E84" s="67" t="s">
        <v>5</v>
      </c>
      <c r="F84" s="67">
        <f>IF(AND(D84&gt;=80%,D84&lt;=120%),2,IF(D84&lt;80%,3,1))</f>
        <v>2</v>
      </c>
    </row>
    <row r="85" spans="1:6" x14ac:dyDescent="0.25">
      <c r="A85" s="62"/>
      <c r="B85" s="67"/>
      <c r="C85" s="67"/>
      <c r="D85" s="68">
        <f t="shared" ref="D85:D90" si="7">(D86+D87+D88)/3</f>
        <v>0.68175582990397798</v>
      </c>
      <c r="E85" s="67"/>
      <c r="F85" s="67">
        <f t="shared" ref="F85:F90" si="8">IF(AND(D85&gt;=80%,D85&lt;=120%),2,IF(D85&lt;80%,3,1))</f>
        <v>3</v>
      </c>
    </row>
    <row r="86" spans="1:6" x14ac:dyDescent="0.25">
      <c r="A86" s="62"/>
      <c r="B86" s="67"/>
      <c r="C86" s="67"/>
      <c r="D86" s="68">
        <f t="shared" si="7"/>
        <v>0.65020576131687235</v>
      </c>
      <c r="E86" s="67"/>
      <c r="F86" s="67">
        <f t="shared" si="8"/>
        <v>3</v>
      </c>
    </row>
    <row r="87" spans="1:6" x14ac:dyDescent="0.25">
      <c r="A87" s="62"/>
      <c r="B87" s="67"/>
      <c r="C87" s="67"/>
      <c r="D87" s="68">
        <f t="shared" si="7"/>
        <v>0.6543209876543209</v>
      </c>
      <c r="E87" s="67"/>
      <c r="F87" s="67">
        <f t="shared" si="8"/>
        <v>3</v>
      </c>
    </row>
    <row r="88" spans="1:6" x14ac:dyDescent="0.25">
      <c r="A88" s="62"/>
      <c r="B88" s="67"/>
      <c r="C88" s="67"/>
      <c r="D88" s="68">
        <f t="shared" si="7"/>
        <v>0.74074074074074081</v>
      </c>
      <c r="E88" s="67"/>
      <c r="F88" s="67">
        <f t="shared" si="8"/>
        <v>3</v>
      </c>
    </row>
    <row r="89" spans="1:6" x14ac:dyDescent="0.25">
      <c r="A89" s="62"/>
      <c r="B89" s="67"/>
      <c r="C89" s="67"/>
      <c r="D89" s="68">
        <f t="shared" si="7"/>
        <v>0.55555555555555547</v>
      </c>
      <c r="E89" s="67"/>
      <c r="F89" s="67">
        <f t="shared" si="8"/>
        <v>3</v>
      </c>
    </row>
    <row r="90" spans="1:6" x14ac:dyDescent="0.25">
      <c r="A90" s="62"/>
      <c r="B90" s="67"/>
      <c r="C90" s="67"/>
      <c r="D90" s="68">
        <f t="shared" si="7"/>
        <v>0.66666666666666663</v>
      </c>
      <c r="E90" s="67"/>
      <c r="F90" s="67">
        <f t="shared" si="8"/>
        <v>3</v>
      </c>
    </row>
    <row r="91" spans="1:6" x14ac:dyDescent="0.25">
      <c r="A91" s="62" t="s">
        <v>37</v>
      </c>
      <c r="B91" s="67">
        <v>0</v>
      </c>
      <c r="C91" s="67">
        <v>0</v>
      </c>
      <c r="D91" s="68">
        <v>1</v>
      </c>
      <c r="E91" s="67" t="s">
        <v>3</v>
      </c>
      <c r="F91" s="67" t="s">
        <v>7</v>
      </c>
    </row>
    <row r="92" spans="1:6" x14ac:dyDescent="0.25">
      <c r="A92" s="62"/>
      <c r="B92" s="67"/>
      <c r="C92" s="67"/>
      <c r="D92" s="68">
        <f t="shared" ref="D92:D98" si="9">IF(C92=0,0,B92/C92)</f>
        <v>0</v>
      </c>
      <c r="E92" s="67"/>
      <c r="F92" s="67"/>
    </row>
    <row r="93" spans="1:6" x14ac:dyDescent="0.25">
      <c r="A93" s="62" t="s">
        <v>38</v>
      </c>
      <c r="B93" s="67">
        <v>0</v>
      </c>
      <c r="C93" s="67">
        <v>0</v>
      </c>
      <c r="D93" s="68">
        <v>1</v>
      </c>
      <c r="E93" s="67" t="s">
        <v>3</v>
      </c>
      <c r="F93" s="67" t="s">
        <v>7</v>
      </c>
    </row>
    <row r="94" spans="1:6" x14ac:dyDescent="0.25">
      <c r="A94" s="62"/>
      <c r="B94" s="67"/>
      <c r="C94" s="67"/>
      <c r="D94" s="68">
        <f t="shared" si="9"/>
        <v>0</v>
      </c>
      <c r="E94" s="67"/>
      <c r="F94" s="67"/>
    </row>
    <row r="95" spans="1:6" x14ac:dyDescent="0.25">
      <c r="A95" s="62"/>
      <c r="B95" s="67"/>
      <c r="C95" s="67"/>
      <c r="D95" s="68">
        <f t="shared" si="9"/>
        <v>0</v>
      </c>
      <c r="E95" s="67"/>
      <c r="F95" s="67"/>
    </row>
    <row r="96" spans="1:6" x14ac:dyDescent="0.25">
      <c r="A96" s="62" t="s">
        <v>39</v>
      </c>
      <c r="B96" s="67">
        <v>0</v>
      </c>
      <c r="C96" s="67">
        <v>0</v>
      </c>
      <c r="D96" s="68">
        <v>1</v>
      </c>
      <c r="E96" s="67" t="s">
        <v>3</v>
      </c>
      <c r="F96" s="67" t="s">
        <v>7</v>
      </c>
    </row>
    <row r="97" spans="1:6" x14ac:dyDescent="0.25">
      <c r="A97" s="62"/>
      <c r="B97" s="67"/>
      <c r="C97" s="67"/>
      <c r="D97" s="68">
        <f t="shared" si="9"/>
        <v>0</v>
      </c>
      <c r="E97" s="67"/>
      <c r="F97" s="67"/>
    </row>
    <row r="98" spans="1:6" x14ac:dyDescent="0.25">
      <c r="A98" s="62"/>
      <c r="B98" s="67"/>
      <c r="C98" s="67"/>
      <c r="D98" s="68">
        <f t="shared" si="9"/>
        <v>0</v>
      </c>
      <c r="E98" s="67"/>
      <c r="F98" s="67"/>
    </row>
    <row r="99" spans="1:6" x14ac:dyDescent="0.25">
      <c r="A99" s="43"/>
      <c r="B99" s="44"/>
      <c r="C99" s="44"/>
      <c r="D99" s="29"/>
      <c r="E99" s="44"/>
      <c r="F99" s="44"/>
    </row>
    <row r="100" spans="1:6" ht="15.75" customHeight="1" x14ac:dyDescent="0.25">
      <c r="A100" s="62" t="s">
        <v>40</v>
      </c>
      <c r="B100" s="67" t="s">
        <v>3</v>
      </c>
      <c r="C100" s="67" t="s">
        <v>3</v>
      </c>
      <c r="D100" s="68">
        <v>1</v>
      </c>
      <c r="E100" s="67" t="s">
        <v>9</v>
      </c>
      <c r="F100" s="65">
        <f>IF(AND(D100&gt;=80%,D100&lt;=120%),2,IF(D100&lt;80%,1,3))</f>
        <v>2</v>
      </c>
    </row>
    <row r="101" spans="1:6" x14ac:dyDescent="0.25">
      <c r="A101" s="62"/>
      <c r="B101" s="67"/>
      <c r="C101" s="67"/>
      <c r="D101" s="68">
        <f>D102</f>
        <v>1</v>
      </c>
      <c r="E101" s="67"/>
      <c r="F101" s="65">
        <f>IF(AND(D101&gt;=80%,D101&lt;=120%),2,IF(D101&lt;80%,1,3))</f>
        <v>2</v>
      </c>
    </row>
    <row r="102" spans="1:6" x14ac:dyDescent="0.25">
      <c r="A102" s="62"/>
      <c r="B102" s="67"/>
      <c r="C102" s="67"/>
      <c r="D102" s="68">
        <f>D103</f>
        <v>1</v>
      </c>
      <c r="E102" s="67"/>
      <c r="F102" s="65">
        <f>IF(AND(D102&gt;=80%,D102&lt;=120%),2,IF(D102&lt;80%,1,3))</f>
        <v>2</v>
      </c>
    </row>
    <row r="103" spans="1:6" ht="16.5" customHeight="1" x14ac:dyDescent="0.25">
      <c r="A103" s="62"/>
      <c r="B103" s="67"/>
      <c r="C103" s="67"/>
      <c r="D103" s="68">
        <f>D104</f>
        <v>1</v>
      </c>
      <c r="E103" s="67"/>
      <c r="F103" s="65">
        <f>IF(AND(D103&gt;=80%,D103&lt;=120%),2,IF(D103&lt;80%,1,3))</f>
        <v>2</v>
      </c>
    </row>
    <row r="104" spans="1:6" x14ac:dyDescent="0.25">
      <c r="A104" s="62" t="s">
        <v>41</v>
      </c>
      <c r="B104" s="67">
        <v>0</v>
      </c>
      <c r="C104" s="67">
        <v>0</v>
      </c>
      <c r="D104" s="68">
        <v>1</v>
      </c>
      <c r="E104" s="67"/>
      <c r="F104" s="67">
        <v>2</v>
      </c>
    </row>
    <row r="105" spans="1:6" x14ac:dyDescent="0.25">
      <c r="A105" s="62"/>
      <c r="B105" s="67"/>
      <c r="C105" s="67"/>
      <c r="D105" s="68">
        <f t="shared" ref="D105:D110" si="10">IF(C105=0,0,B105/C105)</f>
        <v>0</v>
      </c>
      <c r="E105" s="67"/>
      <c r="F105" s="67"/>
    </row>
    <row r="106" spans="1:6" x14ac:dyDescent="0.25">
      <c r="A106" s="62"/>
      <c r="B106" s="67"/>
      <c r="C106" s="67"/>
      <c r="D106" s="68">
        <f t="shared" si="10"/>
        <v>0</v>
      </c>
      <c r="E106" s="67"/>
      <c r="F106" s="67"/>
    </row>
    <row r="107" spans="1:6" x14ac:dyDescent="0.25">
      <c r="A107" s="62"/>
      <c r="B107" s="67"/>
      <c r="C107" s="67"/>
      <c r="D107" s="68">
        <f t="shared" si="10"/>
        <v>0</v>
      </c>
      <c r="E107" s="67"/>
      <c r="F107" s="67"/>
    </row>
    <row r="108" spans="1:6" x14ac:dyDescent="0.25">
      <c r="A108" s="62"/>
      <c r="B108" s="67"/>
      <c r="C108" s="67"/>
      <c r="D108" s="68">
        <f t="shared" si="10"/>
        <v>0</v>
      </c>
      <c r="E108" s="67"/>
      <c r="F108" s="67"/>
    </row>
    <row r="109" spans="1:6" x14ac:dyDescent="0.25">
      <c r="A109" s="62"/>
      <c r="B109" s="67"/>
      <c r="C109" s="67"/>
      <c r="D109" s="68">
        <f t="shared" si="10"/>
        <v>0</v>
      </c>
      <c r="E109" s="67"/>
      <c r="F109" s="67"/>
    </row>
    <row r="110" spans="1:6" ht="30.75" customHeight="1" x14ac:dyDescent="0.25">
      <c r="A110" s="62"/>
      <c r="B110" s="67"/>
      <c r="C110" s="67"/>
      <c r="D110" s="68">
        <f t="shared" si="10"/>
        <v>0</v>
      </c>
      <c r="E110" s="67"/>
      <c r="F110" s="67"/>
    </row>
    <row r="111" spans="1:6" hidden="1" x14ac:dyDescent="0.25">
      <c r="A111" s="43"/>
      <c r="B111" s="44"/>
      <c r="C111" s="44"/>
      <c r="D111" s="29"/>
      <c r="E111" s="44"/>
      <c r="F111" s="44"/>
    </row>
    <row r="112" spans="1:6" ht="15.75" customHeight="1" x14ac:dyDescent="0.25">
      <c r="A112" s="62" t="s">
        <v>42</v>
      </c>
      <c r="B112" s="67" t="s">
        <v>3</v>
      </c>
      <c r="C112" s="67" t="s">
        <v>3</v>
      </c>
      <c r="D112" s="68" t="s">
        <v>7</v>
      </c>
      <c r="E112" s="67" t="s">
        <v>3</v>
      </c>
      <c r="F112" s="65">
        <f>(F121+F127)/2</f>
        <v>2</v>
      </c>
    </row>
    <row r="113" spans="1:6" x14ac:dyDescent="0.25">
      <c r="A113" s="62"/>
      <c r="B113" s="67"/>
      <c r="C113" s="67"/>
      <c r="D113" s="68"/>
      <c r="E113" s="67"/>
      <c r="F113" s="65">
        <f t="shared" ref="F113:F119" si="11">(F115+F116)/2</f>
        <v>1.0625</v>
      </c>
    </row>
    <row r="114" spans="1:6" x14ac:dyDescent="0.25">
      <c r="A114" s="62"/>
      <c r="B114" s="67"/>
      <c r="C114" s="67"/>
      <c r="D114" s="68"/>
      <c r="E114" s="67"/>
      <c r="F114" s="65">
        <f t="shared" si="11"/>
        <v>1</v>
      </c>
    </row>
    <row r="115" spans="1:6" x14ac:dyDescent="0.25">
      <c r="A115" s="62"/>
      <c r="B115" s="67"/>
      <c r="C115" s="67"/>
      <c r="D115" s="68"/>
      <c r="E115" s="67"/>
      <c r="F115" s="65">
        <f t="shared" si="11"/>
        <v>0.875</v>
      </c>
    </row>
    <row r="116" spans="1:6" x14ac:dyDescent="0.25">
      <c r="A116" s="62"/>
      <c r="B116" s="67"/>
      <c r="C116" s="67"/>
      <c r="D116" s="68"/>
      <c r="E116" s="67"/>
      <c r="F116" s="65">
        <f t="shared" si="11"/>
        <v>1.25</v>
      </c>
    </row>
    <row r="117" spans="1:6" x14ac:dyDescent="0.25">
      <c r="A117" s="62"/>
      <c r="B117" s="67"/>
      <c r="C117" s="67"/>
      <c r="D117" s="68"/>
      <c r="E117" s="67"/>
      <c r="F117" s="65">
        <f t="shared" si="11"/>
        <v>0.75</v>
      </c>
    </row>
    <row r="118" spans="1:6" x14ac:dyDescent="0.25">
      <c r="A118" s="62"/>
      <c r="B118" s="67"/>
      <c r="C118" s="67"/>
      <c r="D118" s="68"/>
      <c r="E118" s="67"/>
      <c r="F118" s="65">
        <f t="shared" si="11"/>
        <v>1</v>
      </c>
    </row>
    <row r="119" spans="1:6" x14ac:dyDescent="0.25">
      <c r="A119" s="62"/>
      <c r="B119" s="67"/>
      <c r="C119" s="67"/>
      <c r="D119" s="68"/>
      <c r="E119" s="67"/>
      <c r="F119" s="65">
        <f t="shared" si="11"/>
        <v>1.5</v>
      </c>
    </row>
    <row r="120" spans="1:6" x14ac:dyDescent="0.25">
      <c r="A120" s="43" t="s">
        <v>4</v>
      </c>
      <c r="B120" s="44"/>
      <c r="C120" s="44"/>
      <c r="D120" s="29"/>
      <c r="E120" s="44"/>
      <c r="F120" s="44"/>
    </row>
    <row r="121" spans="1:6" x14ac:dyDescent="0.25">
      <c r="A121" s="62" t="s">
        <v>78</v>
      </c>
      <c r="B121" s="67">
        <v>0</v>
      </c>
      <c r="C121" s="67">
        <v>0</v>
      </c>
      <c r="D121" s="68">
        <v>1</v>
      </c>
      <c r="E121" s="67" t="s">
        <v>9</v>
      </c>
      <c r="F121" s="67">
        <f t="shared" ref="F121:F126" si="12">IF(AND(D121&gt;=80%,D121&lt;=120%),2,IF(D121&lt;80%,1,3))</f>
        <v>2</v>
      </c>
    </row>
    <row r="122" spans="1:6" x14ac:dyDescent="0.25">
      <c r="A122" s="62"/>
      <c r="B122" s="67"/>
      <c r="C122" s="67"/>
      <c r="D122" s="68">
        <f t="shared" ref="D122:D137" si="13">IF(C122=0,0,B122/C122)</f>
        <v>0</v>
      </c>
      <c r="E122" s="67"/>
      <c r="F122" s="67">
        <f t="shared" si="12"/>
        <v>1</v>
      </c>
    </row>
    <row r="123" spans="1:6" x14ac:dyDescent="0.25">
      <c r="A123" s="62"/>
      <c r="B123" s="67"/>
      <c r="C123" s="67"/>
      <c r="D123" s="68">
        <f t="shared" si="13"/>
        <v>0</v>
      </c>
      <c r="E123" s="67"/>
      <c r="F123" s="67">
        <f t="shared" si="12"/>
        <v>1</v>
      </c>
    </row>
    <row r="124" spans="1:6" x14ac:dyDescent="0.25">
      <c r="A124" s="62"/>
      <c r="B124" s="67"/>
      <c r="C124" s="67"/>
      <c r="D124" s="68">
        <f t="shared" si="13"/>
        <v>0</v>
      </c>
      <c r="E124" s="67"/>
      <c r="F124" s="67">
        <f t="shared" si="12"/>
        <v>1</v>
      </c>
    </row>
    <row r="125" spans="1:6" x14ac:dyDescent="0.25">
      <c r="A125" s="62"/>
      <c r="B125" s="67"/>
      <c r="C125" s="67"/>
      <c r="D125" s="68">
        <f t="shared" si="13"/>
        <v>0</v>
      </c>
      <c r="E125" s="67"/>
      <c r="F125" s="67">
        <f t="shared" si="12"/>
        <v>1</v>
      </c>
    </row>
    <row r="126" spans="1:6" x14ac:dyDescent="0.25">
      <c r="A126" s="62"/>
      <c r="B126" s="67"/>
      <c r="C126" s="67"/>
      <c r="D126" s="68">
        <f t="shared" si="13"/>
        <v>0</v>
      </c>
      <c r="E126" s="67"/>
      <c r="F126" s="67">
        <f t="shared" si="12"/>
        <v>1</v>
      </c>
    </row>
    <row r="127" spans="1:6" x14ac:dyDescent="0.25">
      <c r="A127" s="62" t="s">
        <v>79</v>
      </c>
      <c r="B127" s="67">
        <v>0</v>
      </c>
      <c r="C127" s="67">
        <v>0</v>
      </c>
      <c r="D127" s="68">
        <v>1</v>
      </c>
      <c r="E127" s="67" t="s">
        <v>5</v>
      </c>
      <c r="F127" s="67">
        <f t="shared" ref="F127:F137" si="14">IF(AND(D127&gt;=80%,D127&lt;=120%),2,IF(D127&lt;80%,3,1))</f>
        <v>2</v>
      </c>
    </row>
    <row r="128" spans="1:6" x14ac:dyDescent="0.25">
      <c r="A128" s="62"/>
      <c r="B128" s="67"/>
      <c r="C128" s="67"/>
      <c r="D128" s="68">
        <f t="shared" si="13"/>
        <v>0</v>
      </c>
      <c r="E128" s="67"/>
      <c r="F128" s="67">
        <f t="shared" si="14"/>
        <v>3</v>
      </c>
    </row>
    <row r="129" spans="1:6" x14ac:dyDescent="0.25">
      <c r="A129" s="62"/>
      <c r="B129" s="67"/>
      <c r="C129" s="67"/>
      <c r="D129" s="68">
        <f t="shared" si="13"/>
        <v>0</v>
      </c>
      <c r="E129" s="67"/>
      <c r="F129" s="67">
        <f t="shared" si="14"/>
        <v>3</v>
      </c>
    </row>
    <row r="130" spans="1:6" x14ac:dyDescent="0.25">
      <c r="A130" s="62"/>
      <c r="B130" s="67"/>
      <c r="C130" s="67"/>
      <c r="D130" s="68">
        <f t="shared" si="13"/>
        <v>0</v>
      </c>
      <c r="E130" s="67"/>
      <c r="F130" s="67">
        <f t="shared" si="14"/>
        <v>3</v>
      </c>
    </row>
    <row r="131" spans="1:6" x14ac:dyDescent="0.25">
      <c r="A131" s="62"/>
      <c r="B131" s="67"/>
      <c r="C131" s="67"/>
      <c r="D131" s="68">
        <f t="shared" si="13"/>
        <v>0</v>
      </c>
      <c r="E131" s="67"/>
      <c r="F131" s="67">
        <f t="shared" si="14"/>
        <v>3</v>
      </c>
    </row>
    <row r="132" spans="1:6" x14ac:dyDescent="0.25">
      <c r="A132" s="62"/>
      <c r="B132" s="67"/>
      <c r="C132" s="67"/>
      <c r="D132" s="68">
        <f t="shared" si="13"/>
        <v>0</v>
      </c>
      <c r="E132" s="67"/>
      <c r="F132" s="67">
        <f t="shared" si="14"/>
        <v>3</v>
      </c>
    </row>
    <row r="133" spans="1:6" x14ac:dyDescent="0.25">
      <c r="A133" s="62"/>
      <c r="B133" s="67"/>
      <c r="C133" s="67"/>
      <c r="D133" s="68">
        <f t="shared" si="13"/>
        <v>0</v>
      </c>
      <c r="E133" s="67"/>
      <c r="F133" s="67">
        <f t="shared" si="14"/>
        <v>3</v>
      </c>
    </row>
    <row r="134" spans="1:6" x14ac:dyDescent="0.25">
      <c r="A134" s="62"/>
      <c r="B134" s="67"/>
      <c r="C134" s="67"/>
      <c r="D134" s="68">
        <f t="shared" si="13"/>
        <v>0</v>
      </c>
      <c r="E134" s="67"/>
      <c r="F134" s="67">
        <f t="shared" si="14"/>
        <v>3</v>
      </c>
    </row>
    <row r="135" spans="1:6" x14ac:dyDescent="0.25">
      <c r="A135" s="62"/>
      <c r="B135" s="67"/>
      <c r="C135" s="67"/>
      <c r="D135" s="68">
        <f t="shared" si="13"/>
        <v>0</v>
      </c>
      <c r="E135" s="67"/>
      <c r="F135" s="67">
        <f t="shared" si="14"/>
        <v>3</v>
      </c>
    </row>
    <row r="136" spans="1:6" x14ac:dyDescent="0.25">
      <c r="A136" s="62"/>
      <c r="B136" s="67"/>
      <c r="C136" s="67"/>
      <c r="D136" s="68">
        <f t="shared" si="13"/>
        <v>0</v>
      </c>
      <c r="E136" s="67"/>
      <c r="F136" s="67">
        <f t="shared" si="14"/>
        <v>3</v>
      </c>
    </row>
    <row r="137" spans="1:6" ht="39.75" customHeight="1" x14ac:dyDescent="0.25">
      <c r="A137" s="62"/>
      <c r="B137" s="67"/>
      <c r="C137" s="67"/>
      <c r="D137" s="68">
        <f t="shared" si="13"/>
        <v>0</v>
      </c>
      <c r="E137" s="67"/>
      <c r="F137" s="67">
        <f t="shared" si="14"/>
        <v>3</v>
      </c>
    </row>
    <row r="138" spans="1:6" x14ac:dyDescent="0.25">
      <c r="A138" s="43"/>
      <c r="B138" s="44"/>
      <c r="C138" s="44"/>
      <c r="D138" s="29"/>
      <c r="E138" s="44"/>
      <c r="F138" s="44"/>
    </row>
    <row r="139" spans="1:6" ht="31.5" x14ac:dyDescent="0.25">
      <c r="A139" s="43" t="s">
        <v>43</v>
      </c>
      <c r="B139" s="44" t="s">
        <v>2</v>
      </c>
      <c r="C139" s="44" t="s">
        <v>2</v>
      </c>
      <c r="D139" s="29" t="s">
        <v>7</v>
      </c>
      <c r="E139" s="44" t="s">
        <v>3</v>
      </c>
      <c r="F139" s="45">
        <f>(F11+F20+F75+F100+F112)/5</f>
        <v>2</v>
      </c>
    </row>
    <row r="142" spans="1:6" s="7" customFormat="1" ht="40.5" customHeight="1" x14ac:dyDescent="0.25">
      <c r="A142" s="7" t="s">
        <v>91</v>
      </c>
      <c r="C142" s="7" t="s">
        <v>62</v>
      </c>
    </row>
    <row r="143" spans="1:6" s="7" customFormat="1" ht="20.25" customHeight="1" x14ac:dyDescent="0.25">
      <c r="A143" s="7" t="s">
        <v>92</v>
      </c>
    </row>
    <row r="144" spans="1:6" s="7" customFormat="1" ht="48.75" customHeight="1" x14ac:dyDescent="0.25">
      <c r="B144" s="47" t="s">
        <v>88</v>
      </c>
    </row>
    <row r="145" spans="1:23" s="8" customFormat="1" ht="20.25" customHeight="1" x14ac:dyDescent="0.25">
      <c r="A145" s="8" t="s">
        <v>63</v>
      </c>
      <c r="K145" s="9"/>
      <c r="P145" s="9"/>
      <c r="S145" s="10"/>
    </row>
    <row r="146" spans="1:23" s="8" customFormat="1" ht="15" x14ac:dyDescent="0.25">
      <c r="A146" s="8" t="s">
        <v>65</v>
      </c>
      <c r="O146" s="9"/>
      <c r="T146" s="9"/>
      <c r="W146" s="10"/>
    </row>
    <row r="147" spans="1:23" s="37" customFormat="1" ht="18.75" x14ac:dyDescent="0.3">
      <c r="W147" s="46"/>
    </row>
  </sheetData>
  <mergeCells count="124">
    <mergeCell ref="D5:D9"/>
    <mergeCell ref="B5:C6"/>
    <mergeCell ref="B31:B38"/>
    <mergeCell ref="A31:A38"/>
    <mergeCell ref="F24:F30"/>
    <mergeCell ref="D31:D38"/>
    <mergeCell ref="D39:D49"/>
    <mergeCell ref="E39:E49"/>
    <mergeCell ref="F68:F73"/>
    <mergeCell ref="F59:F67"/>
    <mergeCell ref="B68:B73"/>
    <mergeCell ref="C68:C73"/>
    <mergeCell ref="D68:D73"/>
    <mergeCell ref="E68:E73"/>
    <mergeCell ref="B11:B18"/>
    <mergeCell ref="C11:C18"/>
    <mergeCell ref="B50:B58"/>
    <mergeCell ref="E59:E67"/>
    <mergeCell ref="B39:B49"/>
    <mergeCell ref="C39:C49"/>
    <mergeCell ref="C31:C38"/>
    <mergeCell ref="F31:F38"/>
    <mergeCell ref="D50:D58"/>
    <mergeCell ref="E31:E38"/>
    <mergeCell ref="A1:F1"/>
    <mergeCell ref="C59:C67"/>
    <mergeCell ref="D59:D67"/>
    <mergeCell ref="F11:F18"/>
    <mergeCell ref="E5:E9"/>
    <mergeCell ref="D11:D18"/>
    <mergeCell ref="D24:D30"/>
    <mergeCell ref="D20:D22"/>
    <mergeCell ref="E20:E22"/>
    <mergeCell ref="E11:E18"/>
    <mergeCell ref="F5:F9"/>
    <mergeCell ref="E24:E30"/>
    <mergeCell ref="B24:B30"/>
    <mergeCell ref="C24:C30"/>
    <mergeCell ref="F20:F22"/>
    <mergeCell ref="F50:F58"/>
    <mergeCell ref="A5:A9"/>
    <mergeCell ref="B7:B9"/>
    <mergeCell ref="C7:C9"/>
    <mergeCell ref="E50:E58"/>
    <mergeCell ref="C20:C22"/>
    <mergeCell ref="A20:A22"/>
    <mergeCell ref="B20:B22"/>
    <mergeCell ref="A11:A18"/>
    <mergeCell ref="F127:F137"/>
    <mergeCell ref="B121:B126"/>
    <mergeCell ref="F121:F126"/>
    <mergeCell ref="C127:C137"/>
    <mergeCell ref="D127:D137"/>
    <mergeCell ref="B104:B110"/>
    <mergeCell ref="C104:C110"/>
    <mergeCell ref="D104:D110"/>
    <mergeCell ref="F104:F110"/>
    <mergeCell ref="E121:E126"/>
    <mergeCell ref="F39:F49"/>
    <mergeCell ref="C121:C126"/>
    <mergeCell ref="D121:D126"/>
    <mergeCell ref="E84:E90"/>
    <mergeCell ref="D100:D103"/>
    <mergeCell ref="E96:E98"/>
    <mergeCell ref="D91:D92"/>
    <mergeCell ref="E79:E83"/>
    <mergeCell ref="E75:E77"/>
    <mergeCell ref="F75:F77"/>
    <mergeCell ref="D79:D83"/>
    <mergeCell ref="F79:F83"/>
    <mergeCell ref="D75:D77"/>
    <mergeCell ref="F112:F119"/>
    <mergeCell ref="B100:B103"/>
    <mergeCell ref="C100:C103"/>
    <mergeCell ref="D84:D90"/>
    <mergeCell ref="F96:F98"/>
    <mergeCell ref="E100:E103"/>
    <mergeCell ref="F100:F103"/>
    <mergeCell ref="F91:F92"/>
    <mergeCell ref="E93:E95"/>
    <mergeCell ref="F93:F95"/>
    <mergeCell ref="E91:E92"/>
    <mergeCell ref="C96:C98"/>
    <mergeCell ref="D96:D98"/>
    <mergeCell ref="B93:B95"/>
    <mergeCell ref="F84:F90"/>
    <mergeCell ref="A96:A98"/>
    <mergeCell ref="C50:C58"/>
    <mergeCell ref="A50:A58"/>
    <mergeCell ref="B96:B98"/>
    <mergeCell ref="A79:A83"/>
    <mergeCell ref="A84:A90"/>
    <mergeCell ref="A59:A67"/>
    <mergeCell ref="A68:A73"/>
    <mergeCell ref="A75:A77"/>
    <mergeCell ref="B59:B67"/>
    <mergeCell ref="B79:B83"/>
    <mergeCell ref="C79:C83"/>
    <mergeCell ref="B75:B77"/>
    <mergeCell ref="C75:C77"/>
    <mergeCell ref="A2:F2"/>
    <mergeCell ref="A3:F3"/>
    <mergeCell ref="A127:A137"/>
    <mergeCell ref="E127:E137"/>
    <mergeCell ref="A112:A119"/>
    <mergeCell ref="B112:B119"/>
    <mergeCell ref="C112:C119"/>
    <mergeCell ref="D112:D119"/>
    <mergeCell ref="E112:E119"/>
    <mergeCell ref="A121:A126"/>
    <mergeCell ref="B127:B137"/>
    <mergeCell ref="A100:A103"/>
    <mergeCell ref="B84:B90"/>
    <mergeCell ref="C84:C90"/>
    <mergeCell ref="A104:A110"/>
    <mergeCell ref="A91:A92"/>
    <mergeCell ref="A93:A95"/>
    <mergeCell ref="B91:B92"/>
    <mergeCell ref="C91:C92"/>
    <mergeCell ref="C93:C95"/>
    <mergeCell ref="D93:D95"/>
    <mergeCell ref="E104:E110"/>
    <mergeCell ref="A24:A30"/>
    <mergeCell ref="A39:A4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1"/>
  <sheetViews>
    <sheetView workbookViewId="0">
      <selection sqref="A1:C19"/>
    </sheetView>
  </sheetViews>
  <sheetFormatPr defaultRowHeight="15.75" x14ac:dyDescent="0.25"/>
  <cols>
    <col min="1" max="1" width="9.140625" style="1"/>
    <col min="2" max="2" width="57.42578125" style="1" customWidth="1"/>
    <col min="3" max="3" width="19.42578125" style="1" customWidth="1"/>
    <col min="4" max="16384" width="9.140625" style="1"/>
  </cols>
  <sheetData>
    <row r="2" spans="1:6" ht="15.75" customHeight="1" x14ac:dyDescent="0.25">
      <c r="A2" s="75" t="s">
        <v>97</v>
      </c>
      <c r="B2" s="75"/>
      <c r="C2" s="75"/>
    </row>
    <row r="3" spans="1:6" ht="46.5" customHeight="1" x14ac:dyDescent="0.25">
      <c r="A3" s="76"/>
      <c r="B3" s="76"/>
      <c r="C3" s="76"/>
    </row>
    <row r="4" spans="1:6" s="36" customFormat="1" ht="18.75" x14ac:dyDescent="0.3">
      <c r="A4" s="73" t="s">
        <v>87</v>
      </c>
      <c r="B4" s="73"/>
      <c r="C4" s="73"/>
      <c r="D4" s="1"/>
      <c r="E4" s="1"/>
      <c r="F4" s="1"/>
    </row>
    <row r="5" spans="1:6" s="11" customFormat="1" ht="15.75" customHeight="1" x14ac:dyDescent="0.25">
      <c r="A5" s="74" t="s">
        <v>47</v>
      </c>
      <c r="B5" s="74"/>
      <c r="C5" s="74"/>
      <c r="D5" s="1"/>
      <c r="E5" s="1"/>
      <c r="F5" s="1"/>
    </row>
    <row r="7" spans="1:6" ht="16.5" thickBot="1" x14ac:dyDescent="0.3"/>
    <row r="8" spans="1:6" ht="16.5" thickBot="1" x14ac:dyDescent="0.3">
      <c r="A8" s="4" t="s">
        <v>44</v>
      </c>
      <c r="B8" s="5" t="s">
        <v>45</v>
      </c>
      <c r="C8" s="5" t="s">
        <v>46</v>
      </c>
    </row>
    <row r="9" spans="1:6" ht="16.5" thickBot="1" x14ac:dyDescent="0.3">
      <c r="A9" s="3">
        <v>1</v>
      </c>
      <c r="B9" s="2">
        <v>2</v>
      </c>
      <c r="C9" s="2">
        <v>3</v>
      </c>
    </row>
    <row r="10" spans="1:6" ht="95.25" thickBot="1" x14ac:dyDescent="0.3">
      <c r="A10" s="3">
        <v>1</v>
      </c>
      <c r="B10" s="6" t="s">
        <v>56</v>
      </c>
      <c r="C10" s="41">
        <v>18</v>
      </c>
    </row>
    <row r="11" spans="1:6" ht="126.75" thickBot="1" x14ac:dyDescent="0.3">
      <c r="A11" s="3">
        <v>2</v>
      </c>
      <c r="B11" s="6" t="s">
        <v>57</v>
      </c>
      <c r="C11" s="41">
        <v>0</v>
      </c>
    </row>
    <row r="12" spans="1:6" ht="32.25" thickBot="1" x14ac:dyDescent="0.3">
      <c r="A12" s="3">
        <v>3</v>
      </c>
      <c r="B12" s="6" t="s">
        <v>58</v>
      </c>
      <c r="C12" s="42">
        <v>1</v>
      </c>
    </row>
    <row r="14" spans="1:6" s="7" customFormat="1" ht="40.5" customHeight="1" x14ac:dyDescent="0.25">
      <c r="A14" s="7" t="s">
        <v>91</v>
      </c>
      <c r="C14" s="7" t="s">
        <v>62</v>
      </c>
    </row>
    <row r="15" spans="1:6" s="7" customFormat="1" ht="20.25" customHeight="1" x14ac:dyDescent="0.25">
      <c r="A15" s="7" t="s">
        <v>92</v>
      </c>
    </row>
    <row r="16" spans="1:6" s="7" customFormat="1" ht="48.75" customHeight="1" x14ac:dyDescent="0.25">
      <c r="B16" s="47" t="s">
        <v>88</v>
      </c>
    </row>
    <row r="17" spans="1:23" s="8" customFormat="1" ht="20.25" customHeight="1" x14ac:dyDescent="0.25">
      <c r="A17" s="8" t="s">
        <v>63</v>
      </c>
      <c r="K17" s="9"/>
      <c r="P17" s="9"/>
      <c r="S17" s="10"/>
    </row>
    <row r="18" spans="1:23" s="8" customFormat="1" ht="15" x14ac:dyDescent="0.25">
      <c r="A18" s="8" t="s">
        <v>65</v>
      </c>
      <c r="O18" s="9"/>
      <c r="T18" s="9"/>
      <c r="W18" s="10"/>
    </row>
    <row r="19" spans="1:23" s="7" customFormat="1" ht="20.25" customHeight="1" x14ac:dyDescent="0.25"/>
    <row r="20" spans="1:23" s="8" customFormat="1" ht="35.25" customHeight="1" x14ac:dyDescent="0.25">
      <c r="K20" s="9"/>
      <c r="P20" s="9"/>
      <c r="S20" s="10"/>
    </row>
    <row r="21" spans="1:23" s="8" customFormat="1" ht="15" x14ac:dyDescent="0.25">
      <c r="O21" s="9"/>
      <c r="T21" s="9"/>
      <c r="W21" s="10"/>
    </row>
  </sheetData>
  <mergeCells count="3">
    <mergeCell ref="A4:C4"/>
    <mergeCell ref="A5:C5"/>
    <mergeCell ref="A2:C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9"/>
  <sheetViews>
    <sheetView workbookViewId="0">
      <selection activeCell="A2" sqref="A2:C17"/>
    </sheetView>
  </sheetViews>
  <sheetFormatPr defaultRowHeight="15.75" x14ac:dyDescent="0.25"/>
  <cols>
    <col min="1" max="1" width="9.140625" style="1"/>
    <col min="2" max="2" width="57.42578125" style="1" customWidth="1"/>
    <col min="3" max="3" width="18.5703125" style="1" customWidth="1"/>
    <col min="4" max="16384" width="9.140625" style="1"/>
  </cols>
  <sheetData>
    <row r="2" spans="1:19" x14ac:dyDescent="0.25">
      <c r="A2" s="75" t="s">
        <v>93</v>
      </c>
      <c r="B2" s="75"/>
      <c r="C2" s="75"/>
    </row>
    <row r="3" spans="1:19" ht="65.25" customHeight="1" x14ac:dyDescent="0.25">
      <c r="A3" s="76"/>
      <c r="B3" s="76"/>
      <c r="C3" s="76"/>
    </row>
    <row r="4" spans="1:19" s="36" customFormat="1" ht="18.75" x14ac:dyDescent="0.3">
      <c r="A4" s="73" t="s">
        <v>87</v>
      </c>
      <c r="B4" s="73"/>
      <c r="C4" s="73"/>
      <c r="D4" s="1"/>
      <c r="E4" s="1"/>
      <c r="F4" s="1"/>
    </row>
    <row r="5" spans="1:19" s="11" customFormat="1" ht="15.75" customHeight="1" x14ac:dyDescent="0.25">
      <c r="A5" s="74" t="s">
        <v>47</v>
      </c>
      <c r="B5" s="74"/>
      <c r="C5" s="74"/>
      <c r="D5" s="1"/>
      <c r="E5" s="1"/>
      <c r="F5" s="1"/>
    </row>
    <row r="6" spans="1:19" ht="16.5" thickBot="1" x14ac:dyDescent="0.3"/>
    <row r="7" spans="1:19" ht="16.5" thickBot="1" x14ac:dyDescent="0.3">
      <c r="A7" s="4" t="s">
        <v>44</v>
      </c>
      <c r="B7" s="5" t="s">
        <v>45</v>
      </c>
      <c r="C7" s="5" t="s">
        <v>46</v>
      </c>
    </row>
    <row r="8" spans="1:19" ht="16.5" thickBot="1" x14ac:dyDescent="0.3">
      <c r="A8" s="3">
        <v>1</v>
      </c>
      <c r="B8" s="2">
        <v>2</v>
      </c>
      <c r="C8" s="2">
        <v>3</v>
      </c>
    </row>
    <row r="9" spans="1:19" ht="79.5" thickBot="1" x14ac:dyDescent="0.3">
      <c r="A9" s="3">
        <v>1</v>
      </c>
      <c r="B9" s="6" t="s">
        <v>59</v>
      </c>
      <c r="C9" s="41">
        <v>12</v>
      </c>
    </row>
    <row r="10" spans="1:19" ht="111" thickBot="1" x14ac:dyDescent="0.3">
      <c r="A10" s="3">
        <v>2</v>
      </c>
      <c r="B10" s="6" t="s">
        <v>60</v>
      </c>
      <c r="C10" s="41">
        <v>0</v>
      </c>
    </row>
    <row r="11" spans="1:19" ht="48" thickBot="1" x14ac:dyDescent="0.3">
      <c r="A11" s="3">
        <v>3</v>
      </c>
      <c r="B11" s="6" t="s">
        <v>55</v>
      </c>
      <c r="C11" s="41">
        <v>1</v>
      </c>
    </row>
    <row r="13" spans="1:19" s="7" customFormat="1" ht="40.5" customHeight="1" x14ac:dyDescent="0.25">
      <c r="A13" s="7" t="s">
        <v>91</v>
      </c>
      <c r="C13" s="7" t="s">
        <v>62</v>
      </c>
    </row>
    <row r="14" spans="1:19" s="7" customFormat="1" ht="20.25" customHeight="1" x14ac:dyDescent="0.25">
      <c r="A14" s="7" t="s">
        <v>92</v>
      </c>
    </row>
    <row r="15" spans="1:19" s="7" customFormat="1" ht="48.75" customHeight="1" x14ac:dyDescent="0.25">
      <c r="B15" s="47" t="s">
        <v>88</v>
      </c>
    </row>
    <row r="16" spans="1:19" s="8" customFormat="1" ht="20.25" customHeight="1" x14ac:dyDescent="0.25">
      <c r="A16" s="8" t="s">
        <v>63</v>
      </c>
      <c r="K16" s="9"/>
      <c r="P16" s="9"/>
      <c r="S16" s="10"/>
    </row>
    <row r="17" spans="1:23" s="8" customFormat="1" ht="15" x14ac:dyDescent="0.25">
      <c r="A17" s="8" t="s">
        <v>65</v>
      </c>
      <c r="O17" s="9"/>
      <c r="T17" s="9"/>
      <c r="W17" s="10"/>
    </row>
    <row r="18" spans="1:23" s="8" customFormat="1" ht="70.5" customHeight="1" x14ac:dyDescent="0.25">
      <c r="K18" s="9"/>
      <c r="P18" s="9"/>
      <c r="S18" s="10"/>
    </row>
    <row r="19" spans="1:23" s="8" customFormat="1" ht="15" x14ac:dyDescent="0.25">
      <c r="O19" s="9"/>
      <c r="T19" s="9"/>
      <c r="W19" s="10"/>
    </row>
  </sheetData>
  <mergeCells count="3">
    <mergeCell ref="A2:C3"/>
    <mergeCell ref="A4:C4"/>
    <mergeCell ref="A5:C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8"/>
  <sheetViews>
    <sheetView workbookViewId="0">
      <selection activeCell="C10" sqref="C10"/>
    </sheetView>
  </sheetViews>
  <sheetFormatPr defaultRowHeight="15.75" x14ac:dyDescent="0.25"/>
  <cols>
    <col min="1" max="1" width="9.140625" style="1"/>
    <col min="2" max="2" width="57.42578125" style="1" customWidth="1"/>
    <col min="3" max="3" width="18.5703125" style="1" customWidth="1"/>
    <col min="4" max="16384" width="9.140625" style="1"/>
  </cols>
  <sheetData>
    <row r="2" spans="1:6" ht="15.75" customHeight="1" x14ac:dyDescent="0.25">
      <c r="A2" s="75" t="s">
        <v>90</v>
      </c>
      <c r="B2" s="75"/>
      <c r="C2" s="75"/>
    </row>
    <row r="3" spans="1:6" ht="63" customHeight="1" x14ac:dyDescent="0.25">
      <c r="A3" s="76"/>
      <c r="B3" s="76"/>
      <c r="C3" s="76"/>
    </row>
    <row r="4" spans="1:6" s="36" customFormat="1" ht="18.75" x14ac:dyDescent="0.3">
      <c r="A4" s="73" t="s">
        <v>87</v>
      </c>
      <c r="B4" s="73"/>
      <c r="C4" s="73"/>
      <c r="D4" s="1"/>
      <c r="E4" s="1"/>
      <c r="F4" s="1"/>
    </row>
    <row r="5" spans="1:6" s="11" customFormat="1" ht="15.75" customHeight="1" x14ac:dyDescent="0.25">
      <c r="A5" s="74" t="s">
        <v>47</v>
      </c>
      <c r="B5" s="74"/>
      <c r="C5" s="74"/>
      <c r="D5" s="1"/>
      <c r="E5" s="1"/>
      <c r="F5" s="1"/>
    </row>
    <row r="7" spans="1:6" x14ac:dyDescent="0.25">
      <c r="A7" s="54" t="s">
        <v>44</v>
      </c>
      <c r="B7" s="54" t="s">
        <v>45</v>
      </c>
      <c r="C7" s="54" t="s">
        <v>46</v>
      </c>
    </row>
    <row r="8" spans="1:6" x14ac:dyDescent="0.25">
      <c r="A8" s="54">
        <v>1</v>
      </c>
      <c r="B8" s="54">
        <v>2</v>
      </c>
      <c r="C8" s="54">
        <v>3</v>
      </c>
    </row>
    <row r="9" spans="1:6" ht="94.5" x14ac:dyDescent="0.25">
      <c r="A9" s="54">
        <v>1</v>
      </c>
      <c r="B9" s="55" t="s">
        <v>61</v>
      </c>
      <c r="C9" s="56">
        <v>0</v>
      </c>
    </row>
    <row r="10" spans="1:6" ht="47.25" x14ac:dyDescent="0.25">
      <c r="A10" s="54">
        <v>2</v>
      </c>
      <c r="B10" s="57" t="s">
        <v>89</v>
      </c>
      <c r="C10" s="56">
        <f>20/10</f>
        <v>2</v>
      </c>
    </row>
    <row r="11" spans="1:6" ht="63" x14ac:dyDescent="0.25">
      <c r="A11" s="54">
        <v>3</v>
      </c>
      <c r="B11" s="55" t="s">
        <v>64</v>
      </c>
      <c r="C11" s="56">
        <f>20/10</f>
        <v>2</v>
      </c>
    </row>
    <row r="14" spans="1:6" s="7" customFormat="1" ht="40.5" customHeight="1" x14ac:dyDescent="0.25">
      <c r="A14" s="7" t="s">
        <v>91</v>
      </c>
      <c r="C14" s="7" t="s">
        <v>62</v>
      </c>
    </row>
    <row r="15" spans="1:6" s="7" customFormat="1" ht="20.25" customHeight="1" x14ac:dyDescent="0.25">
      <c r="A15" s="7" t="s">
        <v>92</v>
      </c>
    </row>
    <row r="16" spans="1:6" s="7" customFormat="1" ht="48.75" customHeight="1" x14ac:dyDescent="0.25">
      <c r="B16" s="47" t="s">
        <v>88</v>
      </c>
    </row>
    <row r="17" spans="1:23" s="8" customFormat="1" ht="20.25" customHeight="1" x14ac:dyDescent="0.25">
      <c r="A17" s="8" t="s">
        <v>63</v>
      </c>
      <c r="K17" s="9"/>
      <c r="P17" s="9"/>
      <c r="S17" s="10"/>
    </row>
    <row r="18" spans="1:23" s="8" customFormat="1" ht="15" x14ac:dyDescent="0.25">
      <c r="A18" s="8" t="s">
        <v>65</v>
      </c>
      <c r="O18" s="9"/>
      <c r="T18" s="9"/>
      <c r="W18" s="10"/>
    </row>
  </sheetData>
  <mergeCells count="3">
    <mergeCell ref="A2:C3"/>
    <mergeCell ref="A4:C4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2.1 Инф</vt:lpstr>
      <vt:lpstr>2.2 Исп</vt:lpstr>
      <vt:lpstr>2.3 Обр.св</vt:lpstr>
      <vt:lpstr>3.1</vt:lpstr>
      <vt:lpstr>3.2</vt:lpstr>
      <vt:lpstr>3.3</vt:lpstr>
      <vt:lpstr>'2.1 Инф'!Заголовки_для_печати</vt:lpstr>
      <vt:lpstr>'2.2 Исп'!Заголовки_для_печати</vt:lpstr>
      <vt:lpstr>'2.3 Обр.св'!Заголовки_для_печати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2011-06-16T02:44:45Z</cp:lastPrinted>
  <dcterms:created xsi:type="dcterms:W3CDTF">2006-09-16T00:00:00Z</dcterms:created>
  <dcterms:modified xsi:type="dcterms:W3CDTF">2021-03-29T08:53:21Z</dcterms:modified>
</cp:coreProperties>
</file>